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defaultThemeVersion="166925"/>
  <mc:AlternateContent xmlns:mc="http://schemas.openxmlformats.org/markup-compatibility/2006">
    <mc:Choice Requires="x15">
      <x15ac:absPath xmlns:x15ac="http://schemas.microsoft.com/office/spreadsheetml/2010/11/ac" url="\\172.16.196.91\งาน สนต\"/>
    </mc:Choice>
  </mc:AlternateContent>
  <xr:revisionPtr revIDLastSave="0" documentId="13_ncr:1_{D4BDC72F-36E6-4275-ACE4-0A23B28829DF}" xr6:coauthVersionLast="36" xr6:coauthVersionMax="36" xr10:uidLastSave="{00000000-0000-0000-0000-000000000000}"/>
  <bookViews>
    <workbookView xWindow="0" yWindow="0" windowWidth="28800" windowHeight="12225" tabRatio="870" xr2:uid="{00000000-000D-0000-FFFF-FFFF00000000}"/>
  </bookViews>
  <sheets>
    <sheet name="ปีงบ66" sheetId="43" r:id="rId1"/>
    <sheet name="ปีงบ65" sheetId="42" r:id="rId2"/>
    <sheet name="ปีงบ64" sheetId="41" r:id="rId3"/>
    <sheet name="ปีงบ63" sheetId="40" r:id="rId4"/>
    <sheet name="ปีงบ62" sheetId="39" r:id="rId5"/>
    <sheet name="ปีงบ61" sheetId="38" r:id="rId6"/>
    <sheet name="แบคทีเรียก่อโรค" sheetId="17" r:id="rId7"/>
    <sheet name="โปรโตซัว" sheetId="18" r:id="rId8"/>
    <sheet name="สารกำจัดวัชพืช" sheetId="19" r:id="rId9"/>
    <sheet name="โลหะหนักภายนอก" sheetId="20" r:id="rId10"/>
    <sheet name="กัมมันตภาพรังสี" sheetId="21" r:id="rId11"/>
  </sheets>
  <externalReferences>
    <externalReference r:id="rId12"/>
  </externalReferences>
  <definedNames>
    <definedName name="_xlnm.Criteria">[1]data_collect!$C$4:$AU$5</definedName>
    <definedName name="_xlnm.Extract">[1]data_collect!$C$11:$BH$11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70" i="43" l="1"/>
  <c r="Q270" i="43"/>
  <c r="P270" i="43"/>
  <c r="R269" i="43"/>
  <c r="Q269" i="43"/>
  <c r="P269" i="43"/>
  <c r="R268" i="43"/>
  <c r="Q268" i="43"/>
  <c r="P268" i="43"/>
  <c r="R267" i="43"/>
  <c r="Q267" i="43"/>
  <c r="P267" i="43"/>
  <c r="R266" i="43"/>
  <c r="Q266" i="43"/>
  <c r="P266" i="43"/>
  <c r="R265" i="43"/>
  <c r="Q265" i="43"/>
  <c r="P265" i="43"/>
  <c r="R264" i="43"/>
  <c r="Q264" i="43"/>
  <c r="P264" i="43"/>
  <c r="R263" i="43"/>
  <c r="Q263" i="43"/>
  <c r="P263" i="43"/>
  <c r="R262" i="43"/>
  <c r="Q262" i="43"/>
  <c r="P262" i="43"/>
  <c r="R261" i="43"/>
  <c r="Q261" i="43"/>
  <c r="P261" i="43"/>
  <c r="R260" i="43"/>
  <c r="Q260" i="43"/>
  <c r="P260" i="43"/>
  <c r="R259" i="43"/>
  <c r="Q259" i="43"/>
  <c r="P259" i="43"/>
  <c r="R258" i="43"/>
  <c r="Q258" i="43"/>
  <c r="P258" i="43"/>
  <c r="O255" i="43"/>
  <c r="N255" i="43"/>
  <c r="M255" i="43"/>
  <c r="L255" i="43"/>
  <c r="K255" i="43"/>
  <c r="J255" i="43"/>
  <c r="I255" i="43"/>
  <c r="H255" i="43"/>
  <c r="G255" i="43"/>
  <c r="F255" i="43"/>
  <c r="E255" i="43"/>
  <c r="D255" i="43"/>
  <c r="B254" i="43"/>
  <c r="R250" i="43"/>
  <c r="Q250" i="43"/>
  <c r="P250" i="43"/>
  <c r="R249" i="43"/>
  <c r="Q249" i="43"/>
  <c r="P249" i="43"/>
  <c r="R248" i="43"/>
  <c r="Q248" i="43"/>
  <c r="P248" i="43"/>
  <c r="R247" i="43"/>
  <c r="Q247" i="43"/>
  <c r="P247" i="43"/>
  <c r="R246" i="43"/>
  <c r="Q246" i="43"/>
  <c r="P246" i="43"/>
  <c r="R245" i="43"/>
  <c r="Q245" i="43"/>
  <c r="P245" i="43"/>
  <c r="R244" i="43"/>
  <c r="Q244" i="43"/>
  <c r="P244" i="43"/>
  <c r="R243" i="43"/>
  <c r="Q243" i="43"/>
  <c r="P243" i="43"/>
  <c r="R242" i="43"/>
  <c r="Q242" i="43"/>
  <c r="P242" i="43"/>
  <c r="R241" i="43"/>
  <c r="Q241" i="43"/>
  <c r="P241" i="43"/>
  <c r="R240" i="43"/>
  <c r="Q240" i="43"/>
  <c r="P240" i="43"/>
  <c r="R239" i="43"/>
  <c r="Q239" i="43"/>
  <c r="P239" i="43"/>
  <c r="R238" i="43"/>
  <c r="Q238" i="43"/>
  <c r="P238" i="43"/>
  <c r="O235" i="43"/>
  <c r="N235" i="43"/>
  <c r="M235" i="43"/>
  <c r="L235" i="43"/>
  <c r="K235" i="43"/>
  <c r="J235" i="43"/>
  <c r="I235" i="43"/>
  <c r="H235" i="43"/>
  <c r="G235" i="43"/>
  <c r="F235" i="43"/>
  <c r="E235" i="43"/>
  <c r="D235" i="43"/>
  <c r="B234" i="43"/>
  <c r="R230" i="43"/>
  <c r="Q230" i="43"/>
  <c r="P230" i="43"/>
  <c r="R229" i="43"/>
  <c r="Q229" i="43"/>
  <c r="P229" i="43"/>
  <c r="R228" i="43"/>
  <c r="Q228" i="43"/>
  <c r="P228" i="43"/>
  <c r="R227" i="43"/>
  <c r="Q227" i="43"/>
  <c r="P227" i="43"/>
  <c r="R226" i="43"/>
  <c r="Q226" i="43"/>
  <c r="P226" i="43"/>
  <c r="R225" i="43"/>
  <c r="Q225" i="43"/>
  <c r="P225" i="43"/>
  <c r="R224" i="43"/>
  <c r="Q224" i="43"/>
  <c r="P224" i="43"/>
  <c r="R223" i="43"/>
  <c r="Q223" i="43"/>
  <c r="P223" i="43"/>
  <c r="R222" i="43"/>
  <c r="Q222" i="43"/>
  <c r="P222" i="43"/>
  <c r="R221" i="43"/>
  <c r="Q221" i="43"/>
  <c r="P221" i="43"/>
  <c r="R220" i="43"/>
  <c r="Q220" i="43"/>
  <c r="P220" i="43"/>
  <c r="R219" i="43"/>
  <c r="Q219" i="43"/>
  <c r="P219" i="43"/>
  <c r="R218" i="43"/>
  <c r="Q218" i="43"/>
  <c r="P218" i="43"/>
  <c r="R217" i="43"/>
  <c r="Q217" i="43"/>
  <c r="P217" i="43"/>
  <c r="R216" i="43"/>
  <c r="Q216" i="43"/>
  <c r="P216" i="43"/>
  <c r="R215" i="43"/>
  <c r="Q215" i="43"/>
  <c r="P215" i="43"/>
  <c r="R214" i="43"/>
  <c r="Q214" i="43"/>
  <c r="P214" i="43"/>
  <c r="Q212" i="43"/>
  <c r="P212" i="43"/>
  <c r="R211" i="43"/>
  <c r="P211" i="43"/>
  <c r="R208" i="43"/>
  <c r="P208" i="43"/>
  <c r="R207" i="43"/>
  <c r="Q207" i="43"/>
  <c r="P207" i="43"/>
  <c r="R206" i="43"/>
  <c r="Q206" i="43"/>
  <c r="P206" i="43"/>
  <c r="R205" i="43"/>
  <c r="Q205" i="43"/>
  <c r="P205" i="43"/>
  <c r="R204" i="43"/>
  <c r="Q204" i="43"/>
  <c r="P204" i="43"/>
  <c r="R203" i="43"/>
  <c r="Q203" i="43"/>
  <c r="P203" i="43"/>
  <c r="R202" i="43"/>
  <c r="Q202" i="43"/>
  <c r="P202" i="43"/>
  <c r="R201" i="43"/>
  <c r="Q201" i="43"/>
  <c r="P201" i="43"/>
  <c r="R200" i="43"/>
  <c r="Q200" i="43"/>
  <c r="P200" i="43"/>
  <c r="R199" i="43"/>
  <c r="Q199" i="43"/>
  <c r="P199" i="43"/>
  <c r="R198" i="43"/>
  <c r="P198" i="43"/>
  <c r="R197" i="43"/>
  <c r="Q197" i="43"/>
  <c r="P197" i="43"/>
  <c r="R196" i="43"/>
  <c r="Q196" i="43"/>
  <c r="P196" i="43"/>
  <c r="R195" i="43"/>
  <c r="Q195" i="43"/>
  <c r="P195" i="43"/>
  <c r="R194" i="43"/>
  <c r="Q194" i="43"/>
  <c r="P194" i="43"/>
  <c r="R193" i="43"/>
  <c r="Q193" i="43"/>
  <c r="P193" i="43"/>
  <c r="R192" i="43"/>
  <c r="Q192" i="43"/>
  <c r="P192" i="43"/>
  <c r="R191" i="43"/>
  <c r="Q191" i="43"/>
  <c r="P191" i="43"/>
  <c r="R190" i="43"/>
  <c r="Q190" i="43"/>
  <c r="P190" i="43"/>
  <c r="R189" i="43"/>
  <c r="Q189" i="43"/>
  <c r="P189" i="43"/>
  <c r="R188" i="43"/>
  <c r="Q188" i="43"/>
  <c r="P188" i="43"/>
  <c r="R187" i="43"/>
  <c r="Q187" i="43"/>
  <c r="P187" i="43"/>
  <c r="R186" i="43"/>
  <c r="Q186" i="43"/>
  <c r="P186" i="43"/>
  <c r="R185" i="43"/>
  <c r="Q185" i="43"/>
  <c r="P185" i="43"/>
  <c r="R184" i="43"/>
  <c r="Q184" i="43"/>
  <c r="P184" i="43"/>
  <c r="R183" i="43"/>
  <c r="Q183" i="43"/>
  <c r="P183" i="43"/>
  <c r="R181" i="43"/>
  <c r="Q181" i="43"/>
  <c r="P181" i="43"/>
  <c r="R180" i="43"/>
  <c r="Q180" i="43"/>
  <c r="P180" i="43"/>
  <c r="O177" i="43"/>
  <c r="N177" i="43"/>
  <c r="M177" i="43"/>
  <c r="L177" i="43"/>
  <c r="K177" i="43"/>
  <c r="J177" i="43"/>
  <c r="I177" i="43"/>
  <c r="H177" i="43"/>
  <c r="G177" i="43"/>
  <c r="F177" i="43"/>
  <c r="E177" i="43"/>
  <c r="D177" i="43"/>
  <c r="B176" i="43"/>
  <c r="R172" i="43"/>
  <c r="Q172" i="43"/>
  <c r="P172" i="43"/>
  <c r="R171" i="43"/>
  <c r="Q171" i="43"/>
  <c r="P171" i="43"/>
  <c r="R170" i="43"/>
  <c r="Q170" i="43"/>
  <c r="P170" i="43"/>
  <c r="R169" i="43"/>
  <c r="Q169" i="43"/>
  <c r="P169" i="43"/>
  <c r="R168" i="43"/>
  <c r="Q168" i="43"/>
  <c r="P168" i="43"/>
  <c r="R167" i="43"/>
  <c r="Q167" i="43"/>
  <c r="P167" i="43"/>
  <c r="R166" i="43"/>
  <c r="Q166" i="43"/>
  <c r="P166" i="43"/>
  <c r="R165" i="43"/>
  <c r="Q165" i="43"/>
  <c r="P165" i="43"/>
  <c r="R164" i="43"/>
  <c r="Q164" i="43"/>
  <c r="P164" i="43"/>
  <c r="R163" i="43"/>
  <c r="Q163" i="43"/>
  <c r="P163" i="43"/>
  <c r="R162" i="43"/>
  <c r="Q162" i="43"/>
  <c r="P162" i="43"/>
  <c r="R161" i="43"/>
  <c r="Q161" i="43"/>
  <c r="P161" i="43"/>
  <c r="R160" i="43"/>
  <c r="Q160" i="43"/>
  <c r="P160" i="43"/>
  <c r="R159" i="43"/>
  <c r="Q159" i="43"/>
  <c r="P159" i="43"/>
  <c r="R158" i="43"/>
  <c r="Q158" i="43"/>
  <c r="P158" i="43"/>
  <c r="R157" i="43"/>
  <c r="Q157" i="43"/>
  <c r="P157" i="43"/>
  <c r="R156" i="43"/>
  <c r="Q156" i="43"/>
  <c r="P156" i="43"/>
  <c r="Q154" i="43"/>
  <c r="P154" i="43"/>
  <c r="R153" i="43"/>
  <c r="Q153" i="43"/>
  <c r="P153" i="43"/>
  <c r="P150" i="43"/>
  <c r="R149" i="43"/>
  <c r="Q149" i="43"/>
  <c r="P149" i="43"/>
  <c r="R148" i="43"/>
  <c r="Q148" i="43"/>
  <c r="P148" i="43"/>
  <c r="R147" i="43"/>
  <c r="Q147" i="43"/>
  <c r="P147" i="43"/>
  <c r="R146" i="43"/>
  <c r="Q146" i="43"/>
  <c r="P146" i="43"/>
  <c r="R145" i="43"/>
  <c r="Q145" i="43"/>
  <c r="P145" i="43"/>
  <c r="R144" i="43"/>
  <c r="Q144" i="43"/>
  <c r="P144" i="43"/>
  <c r="R143" i="43"/>
  <c r="Q143" i="43"/>
  <c r="P143" i="43"/>
  <c r="R142" i="43"/>
  <c r="Q142" i="43"/>
  <c r="P142" i="43"/>
  <c r="R141" i="43"/>
  <c r="P141" i="43"/>
  <c r="R140" i="43"/>
  <c r="P140" i="43"/>
  <c r="R139" i="43"/>
  <c r="Q139" i="43"/>
  <c r="P139" i="43"/>
  <c r="R138" i="43"/>
  <c r="Q138" i="43"/>
  <c r="P138" i="43"/>
  <c r="R137" i="43"/>
  <c r="Q137" i="43"/>
  <c r="P137" i="43"/>
  <c r="R136" i="43"/>
  <c r="Q136" i="43"/>
  <c r="P136" i="43"/>
  <c r="R135" i="43"/>
  <c r="Q135" i="43"/>
  <c r="P135" i="43"/>
  <c r="R134" i="43"/>
  <c r="Q134" i="43"/>
  <c r="P134" i="43"/>
  <c r="R133" i="43"/>
  <c r="Q133" i="43"/>
  <c r="P133" i="43"/>
  <c r="R132" i="43"/>
  <c r="Q132" i="43"/>
  <c r="P132" i="43"/>
  <c r="R131" i="43"/>
  <c r="Q131" i="43"/>
  <c r="P131" i="43"/>
  <c r="R130" i="43"/>
  <c r="Q130" i="43"/>
  <c r="P130" i="43"/>
  <c r="R129" i="43"/>
  <c r="Q129" i="43"/>
  <c r="P129" i="43"/>
  <c r="R128" i="43"/>
  <c r="Q128" i="43"/>
  <c r="P128" i="43"/>
  <c r="R127" i="43"/>
  <c r="Q127" i="43"/>
  <c r="P127" i="43"/>
  <c r="R126" i="43"/>
  <c r="Q126" i="43"/>
  <c r="P126" i="43"/>
  <c r="R125" i="43"/>
  <c r="Q125" i="43"/>
  <c r="P125" i="43"/>
  <c r="R123" i="43"/>
  <c r="Q123" i="43"/>
  <c r="P123" i="43"/>
  <c r="R122" i="43"/>
  <c r="Q122" i="43"/>
  <c r="P122" i="43"/>
  <c r="O119" i="43"/>
  <c r="N119" i="43"/>
  <c r="M119" i="43"/>
  <c r="L119" i="43"/>
  <c r="K119" i="43"/>
  <c r="J119" i="43"/>
  <c r="I119" i="43"/>
  <c r="H119" i="43"/>
  <c r="G119" i="43"/>
  <c r="F119" i="43"/>
  <c r="E119" i="43"/>
  <c r="D119" i="43"/>
  <c r="B118" i="43"/>
  <c r="R114" i="43"/>
  <c r="Q114" i="43"/>
  <c r="P114" i="43"/>
  <c r="R113" i="43"/>
  <c r="Q113" i="43"/>
  <c r="P113" i="43"/>
  <c r="R112" i="43"/>
  <c r="Q112" i="43"/>
  <c r="P112" i="43"/>
  <c r="R111" i="43"/>
  <c r="Q111" i="43"/>
  <c r="P111" i="43"/>
  <c r="R110" i="43"/>
  <c r="Q110" i="43"/>
  <c r="P110" i="43"/>
  <c r="R109" i="43"/>
  <c r="Q109" i="43"/>
  <c r="P109" i="43"/>
  <c r="R108" i="43"/>
  <c r="Q108" i="43"/>
  <c r="P108" i="43"/>
  <c r="R107" i="43"/>
  <c r="Q107" i="43"/>
  <c r="P107" i="43"/>
  <c r="R106" i="43"/>
  <c r="Q106" i="43"/>
  <c r="P106" i="43"/>
  <c r="R105" i="43"/>
  <c r="Q105" i="43"/>
  <c r="P105" i="43"/>
  <c r="R104" i="43"/>
  <c r="Q104" i="43"/>
  <c r="P104" i="43"/>
  <c r="R103" i="43"/>
  <c r="Q103" i="43"/>
  <c r="P103" i="43"/>
  <c r="R102" i="43"/>
  <c r="Q102" i="43"/>
  <c r="P102" i="43"/>
  <c r="R101" i="43"/>
  <c r="Q101" i="43"/>
  <c r="P101" i="43"/>
  <c r="R100" i="43"/>
  <c r="Q100" i="43"/>
  <c r="P100" i="43"/>
  <c r="R99" i="43"/>
  <c r="Q99" i="43"/>
  <c r="P99" i="43"/>
  <c r="R98" i="43"/>
  <c r="Q98" i="43"/>
  <c r="P98" i="43"/>
  <c r="R97" i="43"/>
  <c r="P97" i="43"/>
  <c r="P96" i="43"/>
  <c r="R95" i="43"/>
  <c r="Q95" i="43"/>
  <c r="P95" i="43"/>
  <c r="P92" i="43"/>
  <c r="R91" i="43"/>
  <c r="Q91" i="43"/>
  <c r="P91" i="43"/>
  <c r="R90" i="43"/>
  <c r="Q90" i="43"/>
  <c r="P90" i="43"/>
  <c r="R89" i="43"/>
  <c r="Q89" i="43"/>
  <c r="P89" i="43"/>
  <c r="R88" i="43"/>
  <c r="Q88" i="43"/>
  <c r="P88" i="43"/>
  <c r="R87" i="43"/>
  <c r="Q87" i="43"/>
  <c r="P87" i="43"/>
  <c r="R86" i="43"/>
  <c r="Q86" i="43"/>
  <c r="P86" i="43"/>
  <c r="R85" i="43"/>
  <c r="Q85" i="43"/>
  <c r="P85" i="43"/>
  <c r="R84" i="43"/>
  <c r="P84" i="43"/>
  <c r="R83" i="43"/>
  <c r="P83" i="43"/>
  <c r="R82" i="43"/>
  <c r="P82" i="43"/>
  <c r="R81" i="43"/>
  <c r="Q81" i="43"/>
  <c r="P81" i="43"/>
  <c r="R80" i="43"/>
  <c r="Q80" i="43"/>
  <c r="P80" i="43"/>
  <c r="R79" i="43"/>
  <c r="Q79" i="43"/>
  <c r="P79" i="43"/>
  <c r="R78" i="43"/>
  <c r="Q78" i="43"/>
  <c r="P78" i="43"/>
  <c r="R77" i="43"/>
  <c r="Q77" i="43"/>
  <c r="P77" i="43"/>
  <c r="R76" i="43"/>
  <c r="Q76" i="43"/>
  <c r="P76" i="43"/>
  <c r="R75" i="43"/>
  <c r="Q75" i="43"/>
  <c r="P75" i="43"/>
  <c r="R74" i="43"/>
  <c r="Q74" i="43"/>
  <c r="P74" i="43"/>
  <c r="R73" i="43"/>
  <c r="Q73" i="43"/>
  <c r="P73" i="43"/>
  <c r="R72" i="43"/>
  <c r="Q72" i="43"/>
  <c r="P72" i="43"/>
  <c r="R71" i="43"/>
  <c r="Q71" i="43"/>
  <c r="P71" i="43"/>
  <c r="R70" i="43"/>
  <c r="Q70" i="43"/>
  <c r="P70" i="43"/>
  <c r="R69" i="43"/>
  <c r="Q69" i="43"/>
  <c r="P69" i="43"/>
  <c r="R68" i="43"/>
  <c r="Q68" i="43"/>
  <c r="P68" i="43"/>
  <c r="R67" i="43"/>
  <c r="Q67" i="43"/>
  <c r="P67" i="43"/>
  <c r="R65" i="43"/>
  <c r="Q65" i="43"/>
  <c r="P65" i="43"/>
  <c r="R64" i="43"/>
  <c r="Q64" i="43"/>
  <c r="P64" i="43"/>
  <c r="O61" i="43"/>
  <c r="N61" i="43"/>
  <c r="M61" i="43"/>
  <c r="L61" i="43"/>
  <c r="K61" i="43"/>
  <c r="J61" i="43"/>
  <c r="I61" i="43"/>
  <c r="H61" i="43"/>
  <c r="G61" i="43"/>
  <c r="F61" i="43"/>
  <c r="E61" i="43"/>
  <c r="D61" i="43"/>
  <c r="B60" i="43"/>
  <c r="R56" i="43"/>
  <c r="Q56" i="43"/>
  <c r="P56" i="43"/>
  <c r="R55" i="43"/>
  <c r="Q55" i="43"/>
  <c r="P55" i="43"/>
  <c r="R54" i="43"/>
  <c r="Q54" i="43"/>
  <c r="P54" i="43"/>
  <c r="R50" i="43"/>
  <c r="Q50" i="43"/>
  <c r="P50" i="43"/>
  <c r="R49" i="43"/>
  <c r="Q49" i="43"/>
  <c r="P49" i="43"/>
  <c r="R48" i="43"/>
  <c r="Q48" i="43"/>
  <c r="P48" i="43"/>
  <c r="R47" i="43"/>
  <c r="Q47" i="43"/>
  <c r="P47" i="43"/>
  <c r="R46" i="43"/>
  <c r="Q46" i="43"/>
  <c r="P46" i="43"/>
  <c r="R45" i="43"/>
  <c r="Q45" i="43"/>
  <c r="P45" i="43"/>
  <c r="R44" i="43"/>
  <c r="Q44" i="43"/>
  <c r="P44" i="43"/>
  <c r="R43" i="43"/>
  <c r="Q43" i="43"/>
  <c r="P43" i="43"/>
  <c r="R42" i="43"/>
  <c r="Q42" i="43"/>
  <c r="P42" i="43"/>
  <c r="R41" i="43"/>
  <c r="Q41" i="43"/>
  <c r="P41" i="43"/>
  <c r="R40" i="43"/>
  <c r="Q40" i="43"/>
  <c r="P40" i="43"/>
  <c r="R39" i="43"/>
  <c r="P39" i="43"/>
  <c r="P38" i="43"/>
  <c r="R37" i="43"/>
  <c r="Q37" i="43"/>
  <c r="P37" i="43"/>
  <c r="P34" i="43"/>
  <c r="R33" i="43"/>
  <c r="Q33" i="43"/>
  <c r="P33" i="43"/>
  <c r="R32" i="43"/>
  <c r="Q32" i="43"/>
  <c r="P32" i="43"/>
  <c r="R31" i="43"/>
  <c r="Q31" i="43"/>
  <c r="P31" i="43"/>
  <c r="R30" i="43"/>
  <c r="Q30" i="43"/>
  <c r="P30" i="43"/>
  <c r="R29" i="43"/>
  <c r="Q29" i="43"/>
  <c r="P29" i="43"/>
  <c r="R28" i="43"/>
  <c r="Q28" i="43"/>
  <c r="P28" i="43"/>
  <c r="R27" i="43"/>
  <c r="Q27" i="43"/>
  <c r="P27" i="43"/>
  <c r="R26" i="43"/>
  <c r="P26" i="43"/>
  <c r="R25" i="43"/>
  <c r="P25" i="43"/>
  <c r="R24" i="43"/>
  <c r="P24" i="43"/>
  <c r="R23" i="43"/>
  <c r="Q23" i="43"/>
  <c r="P23" i="43"/>
  <c r="R22" i="43"/>
  <c r="Q22" i="43"/>
  <c r="P22" i="43"/>
  <c r="R21" i="43"/>
  <c r="Q21" i="43"/>
  <c r="P21" i="43"/>
  <c r="R20" i="43"/>
  <c r="Q20" i="43"/>
  <c r="P20" i="43"/>
  <c r="R19" i="43"/>
  <c r="Q19" i="43"/>
  <c r="P19" i="43"/>
  <c r="R18" i="43"/>
  <c r="Q18" i="43"/>
  <c r="P18" i="43"/>
  <c r="R17" i="43"/>
  <c r="Q17" i="43"/>
  <c r="P17" i="43"/>
  <c r="R16" i="43"/>
  <c r="Q16" i="43"/>
  <c r="P16" i="43"/>
  <c r="R15" i="43"/>
  <c r="Q15" i="43"/>
  <c r="P15" i="43"/>
  <c r="R14" i="43"/>
  <c r="Q14" i="43"/>
  <c r="P14" i="43"/>
  <c r="R13" i="43"/>
  <c r="Q13" i="43"/>
  <c r="P13" i="43"/>
  <c r="R12" i="43"/>
  <c r="Q12" i="43"/>
  <c r="P12" i="43"/>
  <c r="R11" i="43"/>
  <c r="Q11" i="43"/>
  <c r="P11" i="43"/>
  <c r="R10" i="43"/>
  <c r="Q10" i="43"/>
  <c r="P10" i="43"/>
  <c r="R9" i="43"/>
  <c r="Q9" i="43"/>
  <c r="P9" i="43"/>
  <c r="R7" i="43"/>
  <c r="Q7" i="43"/>
  <c r="P7" i="43"/>
  <c r="R6" i="43"/>
  <c r="Q6" i="43"/>
  <c r="P6" i="43"/>
  <c r="B2" i="43"/>
  <c r="R272" i="42"/>
  <c r="Q272" i="42"/>
  <c r="P272" i="42"/>
  <c r="R271" i="42"/>
  <c r="Q271" i="42"/>
  <c r="P271" i="42"/>
  <c r="R270" i="42"/>
  <c r="Q270" i="42"/>
  <c r="P270" i="42"/>
  <c r="R269" i="42"/>
  <c r="Q269" i="42"/>
  <c r="P269" i="42"/>
  <c r="R268" i="42"/>
  <c r="Q268" i="42"/>
  <c r="P268" i="42"/>
  <c r="R267" i="42"/>
  <c r="Q267" i="42"/>
  <c r="P267" i="42"/>
  <c r="R266" i="42"/>
  <c r="Q266" i="42"/>
  <c r="P266" i="42"/>
  <c r="R265" i="42"/>
  <c r="Q265" i="42"/>
  <c r="P265" i="42"/>
  <c r="R264" i="42"/>
  <c r="Q264" i="42"/>
  <c r="P264" i="42"/>
  <c r="R263" i="42"/>
  <c r="Q263" i="42"/>
  <c r="P263" i="42"/>
  <c r="R262" i="42"/>
  <c r="Q262" i="42"/>
  <c r="P262" i="42"/>
  <c r="R261" i="42"/>
  <c r="Q261" i="42"/>
  <c r="P261" i="42"/>
  <c r="R260" i="42"/>
  <c r="Q260" i="42"/>
  <c r="P260" i="42"/>
  <c r="B256" i="42"/>
  <c r="R252" i="42"/>
  <c r="Q252" i="42"/>
  <c r="P252" i="42"/>
  <c r="R251" i="42"/>
  <c r="Q251" i="42"/>
  <c r="P251" i="42"/>
  <c r="R250" i="42"/>
  <c r="Q250" i="42"/>
  <c r="P250" i="42"/>
  <c r="R249" i="42"/>
  <c r="Q249" i="42"/>
  <c r="P249" i="42"/>
  <c r="R248" i="42"/>
  <c r="Q248" i="42"/>
  <c r="P248" i="42"/>
  <c r="R247" i="42"/>
  <c r="Q247" i="42"/>
  <c r="P247" i="42"/>
  <c r="R246" i="42"/>
  <c r="Q246" i="42"/>
  <c r="P246" i="42"/>
  <c r="R245" i="42"/>
  <c r="Q245" i="42"/>
  <c r="P245" i="42"/>
  <c r="R244" i="42"/>
  <c r="Q244" i="42"/>
  <c r="P244" i="42"/>
  <c r="R243" i="42"/>
  <c r="Q243" i="42"/>
  <c r="P243" i="42"/>
  <c r="R242" i="42"/>
  <c r="Q242" i="42"/>
  <c r="P242" i="42"/>
  <c r="R241" i="42"/>
  <c r="Q241" i="42"/>
  <c r="P241" i="42"/>
  <c r="R240" i="42"/>
  <c r="Q240" i="42"/>
  <c r="P240" i="42"/>
  <c r="B236" i="42"/>
  <c r="R232" i="42"/>
  <c r="Q232" i="42"/>
  <c r="P232" i="42"/>
  <c r="R231" i="42"/>
  <c r="Q231" i="42"/>
  <c r="P231" i="42"/>
  <c r="R230" i="42"/>
  <c r="Q230" i="42"/>
  <c r="P230" i="42"/>
  <c r="R229" i="42"/>
  <c r="Q229" i="42"/>
  <c r="P229" i="42"/>
  <c r="R228" i="42"/>
  <c r="Q228" i="42"/>
  <c r="P228" i="42"/>
  <c r="R227" i="42"/>
  <c r="Q227" i="42"/>
  <c r="P227" i="42"/>
  <c r="R226" i="42"/>
  <c r="Q226" i="42"/>
  <c r="P226" i="42"/>
  <c r="R225" i="42"/>
  <c r="Q225" i="42"/>
  <c r="P225" i="42"/>
  <c r="R224" i="42"/>
  <c r="Q224" i="42"/>
  <c r="P224" i="42"/>
  <c r="R223" i="42"/>
  <c r="Q223" i="42"/>
  <c r="P223" i="42"/>
  <c r="R222" i="42"/>
  <c r="Q222" i="42"/>
  <c r="P222" i="42"/>
  <c r="R221" i="42"/>
  <c r="Q221" i="42"/>
  <c r="P221" i="42"/>
  <c r="R220" i="42"/>
  <c r="Q220" i="42"/>
  <c r="P220" i="42"/>
  <c r="R219" i="42"/>
  <c r="Q219" i="42"/>
  <c r="P219" i="42"/>
  <c r="R218" i="42"/>
  <c r="Q218" i="42"/>
  <c r="P218" i="42"/>
  <c r="R217" i="42"/>
  <c r="Q217" i="42"/>
  <c r="P217" i="42"/>
  <c r="R216" i="42"/>
  <c r="Q216" i="42"/>
  <c r="P216" i="42"/>
  <c r="Q214" i="42"/>
  <c r="P214" i="42"/>
  <c r="R213" i="42"/>
  <c r="P213" i="42"/>
  <c r="P210" i="42"/>
  <c r="R209" i="42"/>
  <c r="Q209" i="42"/>
  <c r="P209" i="42"/>
  <c r="R208" i="42"/>
  <c r="Q208" i="42"/>
  <c r="P208" i="42"/>
  <c r="R207" i="42"/>
  <c r="Q207" i="42"/>
  <c r="P207" i="42"/>
  <c r="R206" i="42"/>
  <c r="Q206" i="42"/>
  <c r="P206" i="42"/>
  <c r="R205" i="42"/>
  <c r="Q205" i="42"/>
  <c r="P205" i="42"/>
  <c r="R204" i="42"/>
  <c r="Q204" i="42"/>
  <c r="P204" i="42"/>
  <c r="R203" i="42"/>
  <c r="Q203" i="42"/>
  <c r="P203" i="42"/>
  <c r="R202" i="42"/>
  <c r="Q202" i="42"/>
  <c r="P202" i="42"/>
  <c r="R201" i="42"/>
  <c r="Q201" i="42"/>
  <c r="P201" i="42"/>
  <c r="R200" i="42"/>
  <c r="P200" i="42"/>
  <c r="R199" i="42"/>
  <c r="Q199" i="42"/>
  <c r="P199" i="42"/>
  <c r="R198" i="42"/>
  <c r="Q198" i="42"/>
  <c r="P198" i="42"/>
  <c r="R197" i="42"/>
  <c r="Q197" i="42"/>
  <c r="P197" i="42"/>
  <c r="R196" i="42"/>
  <c r="Q196" i="42"/>
  <c r="P196" i="42"/>
  <c r="R195" i="42"/>
  <c r="Q195" i="42"/>
  <c r="P195" i="42"/>
  <c r="R194" i="42"/>
  <c r="Q194" i="42"/>
  <c r="P194" i="42"/>
  <c r="R193" i="42"/>
  <c r="Q193" i="42"/>
  <c r="P193" i="42"/>
  <c r="R192" i="42"/>
  <c r="Q192" i="42"/>
  <c r="P192" i="42"/>
  <c r="R191" i="42"/>
  <c r="Q191" i="42"/>
  <c r="P191" i="42"/>
  <c r="R190" i="42"/>
  <c r="Q190" i="42"/>
  <c r="P190" i="42"/>
  <c r="R189" i="42"/>
  <c r="Q189" i="42"/>
  <c r="P189" i="42"/>
  <c r="R188" i="42"/>
  <c r="Q188" i="42"/>
  <c r="P188" i="42"/>
  <c r="R187" i="42"/>
  <c r="Q187" i="42"/>
  <c r="P187" i="42"/>
  <c r="R186" i="42"/>
  <c r="Q186" i="42"/>
  <c r="P186" i="42"/>
  <c r="R185" i="42"/>
  <c r="Q185" i="42"/>
  <c r="P185" i="42"/>
  <c r="R183" i="42"/>
  <c r="Q183" i="42"/>
  <c r="P183" i="42"/>
  <c r="R182" i="42"/>
  <c r="Q182" i="42"/>
  <c r="P182" i="42"/>
  <c r="B178" i="42"/>
  <c r="R173" i="42"/>
  <c r="Q173" i="42"/>
  <c r="P173" i="42"/>
  <c r="R172" i="42"/>
  <c r="Q172" i="42"/>
  <c r="P172" i="42"/>
  <c r="R171" i="42"/>
  <c r="Q171" i="42"/>
  <c r="P171" i="42"/>
  <c r="R170" i="42"/>
  <c r="Q170" i="42"/>
  <c r="P170" i="42"/>
  <c r="R169" i="42"/>
  <c r="Q169" i="42"/>
  <c r="P169" i="42"/>
  <c r="R168" i="42"/>
  <c r="Q168" i="42"/>
  <c r="P168" i="42"/>
  <c r="R167" i="42"/>
  <c r="Q167" i="42"/>
  <c r="P167" i="42"/>
  <c r="R166" i="42"/>
  <c r="Q166" i="42"/>
  <c r="P166" i="42"/>
  <c r="R165" i="42"/>
  <c r="Q165" i="42"/>
  <c r="P165" i="42"/>
  <c r="R164" i="42"/>
  <c r="Q164" i="42"/>
  <c r="P164" i="42"/>
  <c r="R163" i="42"/>
  <c r="Q163" i="42"/>
  <c r="P163" i="42"/>
  <c r="R162" i="42"/>
  <c r="Q162" i="42"/>
  <c r="P162" i="42"/>
  <c r="R161" i="42"/>
  <c r="Q161" i="42"/>
  <c r="P161" i="42"/>
  <c r="R160" i="42"/>
  <c r="Q160" i="42"/>
  <c r="P160" i="42"/>
  <c r="R159" i="42"/>
  <c r="Q159" i="42"/>
  <c r="P159" i="42"/>
  <c r="R158" i="42"/>
  <c r="Q158" i="42"/>
  <c r="P158" i="42"/>
  <c r="R157" i="42"/>
  <c r="Q157" i="42"/>
  <c r="P157" i="42"/>
  <c r="Q155" i="42"/>
  <c r="P155" i="42"/>
  <c r="R154" i="42"/>
  <c r="Q154" i="42"/>
  <c r="P154" i="42"/>
  <c r="P151" i="42"/>
  <c r="R150" i="42"/>
  <c r="Q150" i="42"/>
  <c r="P150" i="42"/>
  <c r="R149" i="42"/>
  <c r="Q149" i="42"/>
  <c r="P149" i="42"/>
  <c r="R148" i="42"/>
  <c r="Q148" i="42"/>
  <c r="P148" i="42"/>
  <c r="R147" i="42"/>
  <c r="Q147" i="42"/>
  <c r="P147" i="42"/>
  <c r="R146" i="42"/>
  <c r="Q146" i="42"/>
  <c r="P146" i="42"/>
  <c r="R145" i="42"/>
  <c r="Q145" i="42"/>
  <c r="P145" i="42"/>
  <c r="R144" i="42"/>
  <c r="Q144" i="42"/>
  <c r="P144" i="42"/>
  <c r="R143" i="42"/>
  <c r="Q143" i="42"/>
  <c r="P143" i="42"/>
  <c r="R142" i="42"/>
  <c r="P142" i="42"/>
  <c r="R141" i="42"/>
  <c r="P141" i="42"/>
  <c r="R140" i="42"/>
  <c r="Q140" i="42"/>
  <c r="P140" i="42"/>
  <c r="R139" i="42"/>
  <c r="Q139" i="42"/>
  <c r="P139" i="42"/>
  <c r="R138" i="42"/>
  <c r="Q138" i="42"/>
  <c r="P138" i="42"/>
  <c r="R137" i="42"/>
  <c r="Q137" i="42"/>
  <c r="P137" i="42"/>
  <c r="R136" i="42"/>
  <c r="Q136" i="42"/>
  <c r="P136" i="42"/>
  <c r="R135" i="42"/>
  <c r="Q135" i="42"/>
  <c r="P135" i="42"/>
  <c r="R134" i="42"/>
  <c r="Q134" i="42"/>
  <c r="P134" i="42"/>
  <c r="R133" i="42"/>
  <c r="Q133" i="42"/>
  <c r="P133" i="42"/>
  <c r="R132" i="42"/>
  <c r="Q132" i="42"/>
  <c r="P132" i="42"/>
  <c r="R131" i="42"/>
  <c r="Q131" i="42"/>
  <c r="P131" i="42"/>
  <c r="R130" i="42"/>
  <c r="Q130" i="42"/>
  <c r="P130" i="42"/>
  <c r="R129" i="42"/>
  <c r="Q129" i="42"/>
  <c r="P129" i="42"/>
  <c r="R128" i="42"/>
  <c r="Q128" i="42"/>
  <c r="P128" i="42"/>
  <c r="R127" i="42"/>
  <c r="Q127" i="42"/>
  <c r="P127" i="42"/>
  <c r="R126" i="42"/>
  <c r="Q126" i="42"/>
  <c r="P126" i="42"/>
  <c r="R124" i="42"/>
  <c r="Q124" i="42"/>
  <c r="P124" i="42"/>
  <c r="R123" i="42"/>
  <c r="Q123" i="42"/>
  <c r="P123" i="42"/>
  <c r="B119" i="42"/>
  <c r="R115" i="42"/>
  <c r="Q115" i="42"/>
  <c r="P115" i="42"/>
  <c r="R114" i="42"/>
  <c r="Q114" i="42"/>
  <c r="P114" i="42"/>
  <c r="R113" i="42"/>
  <c r="Q113" i="42"/>
  <c r="P113" i="42"/>
  <c r="R112" i="42"/>
  <c r="Q112" i="42"/>
  <c r="P112" i="42"/>
  <c r="R111" i="42"/>
  <c r="Q111" i="42"/>
  <c r="P111" i="42"/>
  <c r="R110" i="42"/>
  <c r="Q110" i="42"/>
  <c r="P110" i="42"/>
  <c r="R109" i="42"/>
  <c r="Q109" i="42"/>
  <c r="P109" i="42"/>
  <c r="R108" i="42"/>
  <c r="Q108" i="42"/>
  <c r="P108" i="42"/>
  <c r="R107" i="42"/>
  <c r="Q107" i="42"/>
  <c r="P107" i="42"/>
  <c r="R106" i="42"/>
  <c r="Q106" i="42"/>
  <c r="P106" i="42"/>
  <c r="R105" i="42"/>
  <c r="Q105" i="42"/>
  <c r="P105" i="42"/>
  <c r="R104" i="42"/>
  <c r="Q104" i="42"/>
  <c r="P104" i="42"/>
  <c r="R103" i="42"/>
  <c r="Q103" i="42"/>
  <c r="P103" i="42"/>
  <c r="R102" i="42"/>
  <c r="Q102" i="42"/>
  <c r="P102" i="42"/>
  <c r="R101" i="42"/>
  <c r="Q101" i="42"/>
  <c r="P101" i="42"/>
  <c r="R100" i="42"/>
  <c r="Q100" i="42"/>
  <c r="P100" i="42"/>
  <c r="R99" i="42"/>
  <c r="Q99" i="42"/>
  <c r="P99" i="42"/>
  <c r="R98" i="42"/>
  <c r="P98" i="42"/>
  <c r="P97" i="42"/>
  <c r="R96" i="42"/>
  <c r="Q96" i="42"/>
  <c r="P96" i="42"/>
  <c r="P93" i="42"/>
  <c r="R92" i="42"/>
  <c r="Q92" i="42"/>
  <c r="P92" i="42"/>
  <c r="R91" i="42"/>
  <c r="Q91" i="42"/>
  <c r="P91" i="42"/>
  <c r="R90" i="42"/>
  <c r="Q90" i="42"/>
  <c r="P90" i="42"/>
  <c r="R89" i="42"/>
  <c r="Q89" i="42"/>
  <c r="P89" i="42"/>
  <c r="R88" i="42"/>
  <c r="Q88" i="42"/>
  <c r="P88" i="42"/>
  <c r="R87" i="42"/>
  <c r="Q87" i="42"/>
  <c r="P87" i="42"/>
  <c r="R86" i="42"/>
  <c r="Q86" i="42"/>
  <c r="P86" i="42"/>
  <c r="R85" i="42"/>
  <c r="P85" i="42"/>
  <c r="R84" i="42"/>
  <c r="P84" i="42"/>
  <c r="R83" i="42"/>
  <c r="P83" i="42"/>
  <c r="R82" i="42"/>
  <c r="Q82" i="42"/>
  <c r="P82" i="42"/>
  <c r="R81" i="42"/>
  <c r="Q81" i="42"/>
  <c r="P81" i="42"/>
  <c r="R80" i="42"/>
  <c r="Q80" i="42"/>
  <c r="P80" i="42"/>
  <c r="R79" i="42"/>
  <c r="Q79" i="42"/>
  <c r="P79" i="42"/>
  <c r="R78" i="42"/>
  <c r="Q78" i="42"/>
  <c r="P78" i="42"/>
  <c r="R77" i="42"/>
  <c r="Q77" i="42"/>
  <c r="P77" i="42"/>
  <c r="R76" i="42"/>
  <c r="Q76" i="42"/>
  <c r="P76" i="42"/>
  <c r="R75" i="42"/>
  <c r="Q75" i="42"/>
  <c r="P75" i="42"/>
  <c r="R74" i="42"/>
  <c r="Q74" i="42"/>
  <c r="P74" i="42"/>
  <c r="R73" i="42"/>
  <c r="Q73" i="42"/>
  <c r="P73" i="42"/>
  <c r="R72" i="42"/>
  <c r="Q72" i="42"/>
  <c r="P72" i="42"/>
  <c r="R71" i="42"/>
  <c r="Q71" i="42"/>
  <c r="P71" i="42"/>
  <c r="R70" i="42"/>
  <c r="Q70" i="42"/>
  <c r="P70" i="42"/>
  <c r="R69" i="42"/>
  <c r="Q69" i="42"/>
  <c r="P69" i="42"/>
  <c r="R68" i="42"/>
  <c r="Q68" i="42"/>
  <c r="P68" i="42"/>
  <c r="R66" i="42"/>
  <c r="Q66" i="42"/>
  <c r="P66" i="42"/>
  <c r="R65" i="42"/>
  <c r="Q65" i="42"/>
  <c r="P65" i="42"/>
  <c r="B61" i="42"/>
  <c r="R56" i="42"/>
  <c r="Q56" i="42"/>
  <c r="P56" i="42"/>
  <c r="R55" i="42"/>
  <c r="Q55" i="42"/>
  <c r="P55" i="42"/>
  <c r="R54" i="42"/>
  <c r="Q54" i="42"/>
  <c r="P54" i="42"/>
  <c r="R50" i="42"/>
  <c r="Q50" i="42"/>
  <c r="P50" i="42"/>
  <c r="R49" i="42"/>
  <c r="Q49" i="42"/>
  <c r="P49" i="42"/>
  <c r="R48" i="42"/>
  <c r="Q48" i="42"/>
  <c r="P48" i="42"/>
  <c r="R47" i="42"/>
  <c r="Q47" i="42"/>
  <c r="P47" i="42"/>
  <c r="R46" i="42"/>
  <c r="Q46" i="42"/>
  <c r="P46" i="42"/>
  <c r="R45" i="42"/>
  <c r="Q45" i="42"/>
  <c r="P45" i="42"/>
  <c r="R44" i="42"/>
  <c r="Q44" i="42"/>
  <c r="P44" i="42"/>
  <c r="R43" i="42"/>
  <c r="Q43" i="42"/>
  <c r="P43" i="42"/>
  <c r="R42" i="42"/>
  <c r="Q42" i="42"/>
  <c r="P42" i="42"/>
  <c r="R41" i="42"/>
  <c r="Q41" i="42"/>
  <c r="P41" i="42"/>
  <c r="R40" i="42"/>
  <c r="Q40" i="42"/>
  <c r="P40" i="42"/>
  <c r="R39" i="42"/>
  <c r="P39" i="42"/>
  <c r="R38" i="42"/>
  <c r="P38" i="42"/>
  <c r="R37" i="42"/>
  <c r="Q37" i="42"/>
  <c r="P37" i="42"/>
  <c r="P34" i="42"/>
  <c r="R33" i="42"/>
  <c r="Q33" i="42"/>
  <c r="P33" i="42"/>
  <c r="R32" i="42"/>
  <c r="Q32" i="42"/>
  <c r="P32" i="42"/>
  <c r="R31" i="42"/>
  <c r="Q31" i="42"/>
  <c r="P31" i="42"/>
  <c r="R30" i="42"/>
  <c r="Q30" i="42"/>
  <c r="P30" i="42"/>
  <c r="R29" i="42"/>
  <c r="Q29" i="42"/>
  <c r="P29" i="42"/>
  <c r="R28" i="42"/>
  <c r="Q28" i="42"/>
  <c r="P28" i="42"/>
  <c r="R27" i="42"/>
  <c r="Q27" i="42"/>
  <c r="P27" i="42"/>
  <c r="R26" i="42"/>
  <c r="P26" i="42"/>
  <c r="R25" i="42"/>
  <c r="P25" i="42"/>
  <c r="R24" i="42"/>
  <c r="P24" i="42"/>
  <c r="R23" i="42"/>
  <c r="Q23" i="42"/>
  <c r="P23" i="42"/>
  <c r="R22" i="42"/>
  <c r="Q22" i="42"/>
  <c r="P22" i="42"/>
  <c r="R21" i="42"/>
  <c r="Q21" i="42"/>
  <c r="P21" i="42"/>
  <c r="R20" i="42"/>
  <c r="Q20" i="42"/>
  <c r="P20" i="42"/>
  <c r="R19" i="42"/>
  <c r="Q19" i="42"/>
  <c r="P19" i="42"/>
  <c r="R18" i="42"/>
  <c r="Q18" i="42"/>
  <c r="P18" i="42"/>
  <c r="R17" i="42"/>
  <c r="Q17" i="42"/>
  <c r="P17" i="42"/>
  <c r="R16" i="42"/>
  <c r="Q16" i="42"/>
  <c r="P16" i="42"/>
  <c r="R15" i="42"/>
  <c r="Q15" i="42"/>
  <c r="P15" i="42"/>
  <c r="R14" i="42"/>
  <c r="Q14" i="42"/>
  <c r="P14" i="42"/>
  <c r="R13" i="42"/>
  <c r="Q13" i="42"/>
  <c r="P13" i="42"/>
  <c r="R12" i="42"/>
  <c r="Q12" i="42"/>
  <c r="P12" i="42"/>
  <c r="R11" i="42"/>
  <c r="Q11" i="42"/>
  <c r="P11" i="42"/>
  <c r="R10" i="42"/>
  <c r="Q10" i="42"/>
  <c r="P10" i="42"/>
  <c r="R9" i="42"/>
  <c r="Q9" i="42"/>
  <c r="P9" i="42"/>
  <c r="R7" i="42"/>
  <c r="Q7" i="42"/>
  <c r="P7" i="42"/>
  <c r="R6" i="42"/>
  <c r="Q6" i="42"/>
  <c r="P6" i="42"/>
  <c r="B2" i="42"/>
  <c r="R230" i="41"/>
  <c r="Q230" i="41"/>
  <c r="P230" i="41"/>
  <c r="R229" i="41"/>
  <c r="Q229" i="41"/>
  <c r="P229" i="41"/>
  <c r="R228" i="41"/>
  <c r="Q228" i="41"/>
  <c r="P228" i="41"/>
  <c r="R227" i="41"/>
  <c r="Q227" i="41"/>
  <c r="P227" i="41"/>
  <c r="R226" i="41"/>
  <c r="Q226" i="41"/>
  <c r="P226" i="41"/>
  <c r="R225" i="41"/>
  <c r="Q225" i="41"/>
  <c r="P225" i="41"/>
  <c r="R224" i="41"/>
  <c r="Q224" i="41"/>
  <c r="P224" i="41"/>
  <c r="R223" i="41"/>
  <c r="Q223" i="41"/>
  <c r="P223" i="41"/>
  <c r="R222" i="41"/>
  <c r="Q222" i="41"/>
  <c r="P222" i="41"/>
  <c r="R221" i="41"/>
  <c r="Q221" i="41"/>
  <c r="P221" i="41"/>
  <c r="R220" i="41"/>
  <c r="Q220" i="41"/>
  <c r="P220" i="41"/>
  <c r="R219" i="41"/>
  <c r="Q219" i="41"/>
  <c r="P219" i="41"/>
  <c r="R218" i="41"/>
  <c r="Q218" i="41"/>
  <c r="P218" i="41"/>
  <c r="R217" i="41"/>
  <c r="Q217" i="41"/>
  <c r="P217" i="41"/>
  <c r="R216" i="41"/>
  <c r="Q216" i="41"/>
  <c r="P216" i="41"/>
  <c r="R215" i="41"/>
  <c r="Q215" i="41"/>
  <c r="P215" i="41"/>
  <c r="R214" i="41"/>
  <c r="Q214" i="41"/>
  <c r="P214" i="41"/>
  <c r="Q212" i="41"/>
  <c r="P212" i="41"/>
  <c r="R211" i="41"/>
  <c r="P211" i="41"/>
  <c r="R210" i="41"/>
  <c r="Q210" i="41"/>
  <c r="P210" i="41"/>
  <c r="P208" i="41"/>
  <c r="R207" i="41"/>
  <c r="Q207" i="41"/>
  <c r="P207" i="41"/>
  <c r="R206" i="41"/>
  <c r="Q206" i="41"/>
  <c r="P206" i="41"/>
  <c r="R205" i="41"/>
  <c r="Q205" i="41"/>
  <c r="P205" i="41"/>
  <c r="R204" i="41"/>
  <c r="Q204" i="41"/>
  <c r="P204" i="41"/>
  <c r="R203" i="41"/>
  <c r="Q203" i="41"/>
  <c r="P203" i="41"/>
  <c r="R202" i="41"/>
  <c r="Q202" i="41"/>
  <c r="P202" i="41"/>
  <c r="R201" i="41"/>
  <c r="Q201" i="41"/>
  <c r="P201" i="41"/>
  <c r="R200" i="41"/>
  <c r="Q200" i="41"/>
  <c r="P200" i="41"/>
  <c r="R199" i="41"/>
  <c r="Q199" i="41"/>
  <c r="P199" i="41"/>
  <c r="R198" i="41"/>
  <c r="P198" i="41"/>
  <c r="R197" i="41"/>
  <c r="Q197" i="41"/>
  <c r="P197" i="41"/>
  <c r="R196" i="41"/>
  <c r="Q196" i="41"/>
  <c r="P196" i="41"/>
  <c r="R195" i="41"/>
  <c r="Q195" i="41"/>
  <c r="P195" i="41"/>
  <c r="R194" i="41"/>
  <c r="Q194" i="41"/>
  <c r="P194" i="41"/>
  <c r="R193" i="41"/>
  <c r="Q193" i="41"/>
  <c r="P193" i="41"/>
  <c r="R192" i="41"/>
  <c r="Q192" i="41"/>
  <c r="P192" i="41"/>
  <c r="R191" i="41"/>
  <c r="Q191" i="41"/>
  <c r="P191" i="41"/>
  <c r="R190" i="41"/>
  <c r="Q190" i="41"/>
  <c r="P190" i="41"/>
  <c r="R189" i="41"/>
  <c r="Q189" i="41"/>
  <c r="P189" i="41"/>
  <c r="R188" i="41"/>
  <c r="Q188" i="41"/>
  <c r="P188" i="41"/>
  <c r="R187" i="41"/>
  <c r="Q187" i="41"/>
  <c r="P187" i="41"/>
  <c r="R186" i="41"/>
  <c r="Q186" i="41"/>
  <c r="P186" i="41"/>
  <c r="R185" i="41"/>
  <c r="Q185" i="41"/>
  <c r="P185" i="41"/>
  <c r="R184" i="41"/>
  <c r="Q184" i="41"/>
  <c r="P184" i="41"/>
  <c r="R183" i="41"/>
  <c r="Q183" i="41"/>
  <c r="P183" i="41"/>
  <c r="R181" i="41"/>
  <c r="Q181" i="41"/>
  <c r="P181" i="41"/>
  <c r="R180" i="41"/>
  <c r="Q180" i="41"/>
  <c r="P180" i="41"/>
  <c r="R172" i="41"/>
  <c r="Q172" i="41"/>
  <c r="P172" i="41"/>
  <c r="R171" i="41"/>
  <c r="Q171" i="41"/>
  <c r="P171" i="41"/>
  <c r="R170" i="41"/>
  <c r="Q170" i="41"/>
  <c r="P170" i="41"/>
  <c r="R169" i="41"/>
  <c r="Q169" i="41"/>
  <c r="P169" i="41"/>
  <c r="R168" i="41"/>
  <c r="Q168" i="41"/>
  <c r="P168" i="41"/>
  <c r="R167" i="41"/>
  <c r="Q167" i="41"/>
  <c r="P167" i="41"/>
  <c r="R166" i="41"/>
  <c r="Q166" i="41"/>
  <c r="P166" i="41"/>
  <c r="R165" i="41"/>
  <c r="Q165" i="41"/>
  <c r="P165" i="41"/>
  <c r="R164" i="41"/>
  <c r="Q164" i="41"/>
  <c r="P164" i="41"/>
  <c r="R163" i="41"/>
  <c r="Q163" i="41"/>
  <c r="P163" i="41"/>
  <c r="R162" i="41"/>
  <c r="Q162" i="41"/>
  <c r="P162" i="41"/>
  <c r="R161" i="41"/>
  <c r="Q161" i="41"/>
  <c r="P161" i="41"/>
  <c r="R160" i="41"/>
  <c r="Q160" i="41"/>
  <c r="P160" i="41"/>
  <c r="R159" i="41"/>
  <c r="Q159" i="41"/>
  <c r="P159" i="41"/>
  <c r="R158" i="41"/>
  <c r="Q158" i="41"/>
  <c r="P158" i="41"/>
  <c r="R157" i="41"/>
  <c r="Q157" i="41"/>
  <c r="P157" i="41"/>
  <c r="R156" i="41"/>
  <c r="Q156" i="41"/>
  <c r="P156" i="41"/>
  <c r="Q154" i="41"/>
  <c r="P154" i="41"/>
  <c r="R153" i="41"/>
  <c r="Q153" i="41"/>
  <c r="P153" i="41"/>
  <c r="P150" i="41"/>
  <c r="R149" i="41"/>
  <c r="Q149" i="41"/>
  <c r="P149" i="41"/>
  <c r="R148" i="41"/>
  <c r="Q148" i="41"/>
  <c r="P148" i="41"/>
  <c r="R147" i="41"/>
  <c r="Q147" i="41"/>
  <c r="P147" i="41"/>
  <c r="R146" i="41"/>
  <c r="Q146" i="41"/>
  <c r="P146" i="41"/>
  <c r="R145" i="41"/>
  <c r="Q145" i="41"/>
  <c r="P145" i="41"/>
  <c r="R144" i="41"/>
  <c r="Q144" i="41"/>
  <c r="P144" i="41"/>
  <c r="R143" i="41"/>
  <c r="Q143" i="41"/>
  <c r="P143" i="41"/>
  <c r="R142" i="41"/>
  <c r="Q142" i="41"/>
  <c r="P142" i="41"/>
  <c r="R141" i="41"/>
  <c r="P141" i="41"/>
  <c r="R140" i="41"/>
  <c r="P140" i="41"/>
  <c r="R139" i="41"/>
  <c r="Q139" i="41"/>
  <c r="P139" i="41"/>
  <c r="R138" i="41"/>
  <c r="Q138" i="41"/>
  <c r="P138" i="41"/>
  <c r="R137" i="41"/>
  <c r="Q137" i="41"/>
  <c r="P137" i="41"/>
  <c r="R136" i="41"/>
  <c r="Q136" i="41"/>
  <c r="P136" i="41"/>
  <c r="R135" i="41"/>
  <c r="Q135" i="41"/>
  <c r="P135" i="41"/>
  <c r="R134" i="41"/>
  <c r="Q134" i="41"/>
  <c r="P134" i="41"/>
  <c r="R133" i="41"/>
  <c r="Q133" i="41"/>
  <c r="P133" i="41"/>
  <c r="R132" i="41"/>
  <c r="Q132" i="41"/>
  <c r="P132" i="41"/>
  <c r="R131" i="41"/>
  <c r="Q131" i="41"/>
  <c r="P131" i="41"/>
  <c r="R130" i="41"/>
  <c r="Q130" i="41"/>
  <c r="P130" i="41"/>
  <c r="R129" i="41"/>
  <c r="Q129" i="41"/>
  <c r="P129" i="41"/>
  <c r="R128" i="41"/>
  <c r="Q128" i="41"/>
  <c r="P128" i="41"/>
  <c r="R127" i="41"/>
  <c r="Q127" i="41"/>
  <c r="P127" i="41"/>
  <c r="R126" i="41"/>
  <c r="Q126" i="41"/>
  <c r="P126" i="41"/>
  <c r="R125" i="41"/>
  <c r="Q125" i="41"/>
  <c r="P125" i="41"/>
  <c r="R123" i="41"/>
  <c r="Q123" i="41"/>
  <c r="P123" i="41"/>
  <c r="R122" i="41"/>
  <c r="Q122" i="41"/>
  <c r="P122" i="41"/>
  <c r="R114" i="41"/>
  <c r="Q114" i="41"/>
  <c r="P114" i="41"/>
  <c r="R113" i="41"/>
  <c r="Q113" i="41"/>
  <c r="P113" i="41"/>
  <c r="R112" i="41"/>
  <c r="Q112" i="41"/>
  <c r="P112" i="41"/>
  <c r="R111" i="41"/>
  <c r="Q111" i="41"/>
  <c r="P111" i="41"/>
  <c r="R110" i="41"/>
  <c r="Q110" i="41"/>
  <c r="P110" i="41"/>
  <c r="R109" i="41"/>
  <c r="Q109" i="41"/>
  <c r="P109" i="41"/>
  <c r="R108" i="41"/>
  <c r="Q108" i="41"/>
  <c r="P108" i="41"/>
  <c r="R107" i="41"/>
  <c r="Q107" i="41"/>
  <c r="P107" i="41"/>
  <c r="R106" i="41"/>
  <c r="Q106" i="41"/>
  <c r="P106" i="41"/>
  <c r="R105" i="41"/>
  <c r="Q105" i="41"/>
  <c r="P105" i="41"/>
  <c r="R104" i="41"/>
  <c r="Q104" i="41"/>
  <c r="P104" i="41"/>
  <c r="R103" i="41"/>
  <c r="Q103" i="41"/>
  <c r="P103" i="41"/>
  <c r="R102" i="41"/>
  <c r="Q102" i="41"/>
  <c r="P102" i="41"/>
  <c r="R101" i="41"/>
  <c r="Q101" i="41"/>
  <c r="P101" i="41"/>
  <c r="R100" i="41"/>
  <c r="Q100" i="41"/>
  <c r="P100" i="41"/>
  <c r="R99" i="41"/>
  <c r="Q99" i="41"/>
  <c r="P99" i="41"/>
  <c r="R98" i="41"/>
  <c r="Q98" i="41"/>
  <c r="P98" i="41"/>
  <c r="P97" i="41"/>
  <c r="P96" i="41"/>
  <c r="R95" i="41"/>
  <c r="Q95" i="41"/>
  <c r="P95" i="41"/>
  <c r="P92" i="41"/>
  <c r="R91" i="41"/>
  <c r="Q91" i="41"/>
  <c r="P91" i="41"/>
  <c r="R90" i="41"/>
  <c r="Q90" i="41"/>
  <c r="P90" i="41"/>
  <c r="R89" i="41"/>
  <c r="Q89" i="41"/>
  <c r="P89" i="41"/>
  <c r="R88" i="41"/>
  <c r="Q88" i="41"/>
  <c r="P88" i="41"/>
  <c r="R87" i="41"/>
  <c r="Q87" i="41"/>
  <c r="P87" i="41"/>
  <c r="R86" i="41"/>
  <c r="Q86" i="41"/>
  <c r="P86" i="41"/>
  <c r="R85" i="41"/>
  <c r="Q85" i="41"/>
  <c r="P85" i="41"/>
  <c r="R84" i="41"/>
  <c r="P84" i="41"/>
  <c r="R83" i="41"/>
  <c r="P83" i="41"/>
  <c r="R82" i="41"/>
  <c r="P82" i="41"/>
  <c r="R81" i="41"/>
  <c r="Q81" i="41"/>
  <c r="P81" i="41"/>
  <c r="R80" i="41"/>
  <c r="Q80" i="41"/>
  <c r="P80" i="41"/>
  <c r="R79" i="41"/>
  <c r="Q79" i="41"/>
  <c r="P79" i="41"/>
  <c r="R78" i="41"/>
  <c r="Q78" i="41"/>
  <c r="P78" i="41"/>
  <c r="R77" i="41"/>
  <c r="Q77" i="41"/>
  <c r="P77" i="41"/>
  <c r="R76" i="41"/>
  <c r="Q76" i="41"/>
  <c r="P76" i="41"/>
  <c r="R75" i="41"/>
  <c r="Q75" i="41"/>
  <c r="P75" i="41"/>
  <c r="R74" i="41"/>
  <c r="Q74" i="41"/>
  <c r="P74" i="41"/>
  <c r="R73" i="41"/>
  <c r="Q73" i="41"/>
  <c r="P73" i="41"/>
  <c r="R72" i="41"/>
  <c r="Q72" i="41"/>
  <c r="P72" i="41"/>
  <c r="R71" i="41"/>
  <c r="Q71" i="41"/>
  <c r="P71" i="41"/>
  <c r="R70" i="41"/>
  <c r="Q70" i="41"/>
  <c r="P70" i="41"/>
  <c r="R69" i="41"/>
  <c r="Q69" i="41"/>
  <c r="P69" i="41"/>
  <c r="R68" i="41"/>
  <c r="Q68" i="41"/>
  <c r="P68" i="41"/>
  <c r="R67" i="41"/>
  <c r="Q67" i="41"/>
  <c r="P67" i="41"/>
  <c r="R65" i="41"/>
  <c r="Q65" i="41"/>
  <c r="P65" i="41"/>
  <c r="R64" i="41"/>
  <c r="Q64" i="41"/>
  <c r="P64" i="41"/>
  <c r="R56" i="41"/>
  <c r="Q56" i="41"/>
  <c r="P56" i="41"/>
  <c r="R55" i="41"/>
  <c r="Q55" i="41"/>
  <c r="P55" i="41"/>
  <c r="R54" i="41"/>
  <c r="Q54" i="41"/>
  <c r="P54" i="41"/>
  <c r="R50" i="41"/>
  <c r="Q50" i="41"/>
  <c r="P50" i="41"/>
  <c r="R49" i="41"/>
  <c r="Q49" i="41"/>
  <c r="P49" i="41"/>
  <c r="R48" i="41"/>
  <c r="Q48" i="41"/>
  <c r="P48" i="41"/>
  <c r="R47" i="41"/>
  <c r="Q47" i="41"/>
  <c r="P47" i="41"/>
  <c r="R46" i="41"/>
  <c r="Q46" i="41"/>
  <c r="P46" i="41"/>
  <c r="R45" i="41"/>
  <c r="Q45" i="41"/>
  <c r="P45" i="41"/>
  <c r="R44" i="41"/>
  <c r="Q44" i="41"/>
  <c r="P44" i="41"/>
  <c r="R43" i="41"/>
  <c r="Q43" i="41"/>
  <c r="P43" i="41"/>
  <c r="R42" i="41"/>
  <c r="Q42" i="41"/>
  <c r="P42" i="41"/>
  <c r="R41" i="41"/>
  <c r="Q41" i="41"/>
  <c r="P41" i="41"/>
  <c r="R40" i="41"/>
  <c r="Q40" i="41"/>
  <c r="P40" i="41"/>
  <c r="P39" i="41"/>
  <c r="P38" i="41"/>
  <c r="R37" i="41"/>
  <c r="Q37" i="41"/>
  <c r="P37" i="41"/>
  <c r="P34" i="41"/>
  <c r="R33" i="41"/>
  <c r="Q33" i="41"/>
  <c r="P33" i="41"/>
  <c r="R32" i="41"/>
  <c r="Q32" i="41"/>
  <c r="P32" i="41"/>
  <c r="R31" i="41"/>
  <c r="Q31" i="41"/>
  <c r="P31" i="41"/>
  <c r="R30" i="41"/>
  <c r="Q30" i="41"/>
  <c r="P30" i="41"/>
  <c r="R29" i="41"/>
  <c r="Q29" i="41"/>
  <c r="P29" i="41"/>
  <c r="R28" i="41"/>
  <c r="Q28" i="41"/>
  <c r="P28" i="41"/>
  <c r="R27" i="41"/>
  <c r="Q27" i="41"/>
  <c r="P27" i="41"/>
  <c r="R26" i="41"/>
  <c r="P26" i="41"/>
  <c r="R25" i="41"/>
  <c r="P25" i="41"/>
  <c r="R24" i="41"/>
  <c r="P24" i="41"/>
  <c r="R23" i="41"/>
  <c r="Q23" i="41"/>
  <c r="P23" i="41"/>
  <c r="R22" i="41"/>
  <c r="Q22" i="41"/>
  <c r="P22" i="41"/>
  <c r="R21" i="41"/>
  <c r="Q21" i="41"/>
  <c r="P21" i="41"/>
  <c r="R20" i="41"/>
  <c r="Q20" i="41"/>
  <c r="P20" i="41"/>
  <c r="R19" i="41"/>
  <c r="Q19" i="41"/>
  <c r="P19" i="41"/>
  <c r="R18" i="41"/>
  <c r="Q18" i="41"/>
  <c r="P18" i="41"/>
  <c r="R17" i="41"/>
  <c r="Q17" i="41"/>
  <c r="P17" i="41"/>
  <c r="R16" i="41"/>
  <c r="Q16" i="41"/>
  <c r="P16" i="41"/>
  <c r="R15" i="41"/>
  <c r="Q15" i="41"/>
  <c r="P15" i="41"/>
  <c r="R14" i="41"/>
  <c r="Q14" i="41"/>
  <c r="P14" i="41"/>
  <c r="R13" i="41"/>
  <c r="Q13" i="41"/>
  <c r="P13" i="41"/>
  <c r="R12" i="41"/>
  <c r="Q12" i="41"/>
  <c r="P12" i="41"/>
  <c r="R11" i="41"/>
  <c r="Q11" i="41"/>
  <c r="P11" i="41"/>
  <c r="R10" i="41"/>
  <c r="Q10" i="41"/>
  <c r="P10" i="41"/>
  <c r="R9" i="41"/>
  <c r="Q9" i="41"/>
  <c r="P9" i="41"/>
  <c r="R7" i="41"/>
  <c r="Q7" i="41"/>
  <c r="P7" i="41"/>
  <c r="R6" i="41"/>
  <c r="Q6" i="41"/>
  <c r="P6" i="41"/>
  <c r="R231" i="40"/>
  <c r="Q231" i="40"/>
  <c r="P231" i="40"/>
  <c r="R230" i="40"/>
  <c r="Q230" i="40"/>
  <c r="P230" i="40"/>
  <c r="R229" i="40"/>
  <c r="Q229" i="40"/>
  <c r="P229" i="40"/>
  <c r="R228" i="40"/>
  <c r="Q228" i="40"/>
  <c r="P228" i="40"/>
  <c r="R227" i="40"/>
  <c r="Q227" i="40"/>
  <c r="P227" i="40"/>
  <c r="R226" i="40"/>
  <c r="Q226" i="40"/>
  <c r="P226" i="40"/>
  <c r="R225" i="40"/>
  <c r="Q225" i="40"/>
  <c r="P225" i="40"/>
  <c r="R224" i="40"/>
  <c r="Q224" i="40"/>
  <c r="P224" i="40"/>
  <c r="R223" i="40"/>
  <c r="Q223" i="40"/>
  <c r="P223" i="40"/>
  <c r="R222" i="40"/>
  <c r="Q222" i="40"/>
  <c r="P222" i="40"/>
  <c r="R221" i="40"/>
  <c r="Q221" i="40"/>
  <c r="P221" i="40"/>
  <c r="R220" i="40"/>
  <c r="Q220" i="40"/>
  <c r="P220" i="40"/>
  <c r="R219" i="40"/>
  <c r="Q219" i="40"/>
  <c r="P219" i="40"/>
  <c r="R218" i="40"/>
  <c r="Q218" i="40"/>
  <c r="P218" i="40"/>
  <c r="R217" i="40"/>
  <c r="Q217" i="40"/>
  <c r="P217" i="40"/>
  <c r="R216" i="40"/>
  <c r="Q216" i="40"/>
  <c r="P216" i="40"/>
  <c r="R215" i="40"/>
  <c r="Q215" i="40"/>
  <c r="P215" i="40"/>
  <c r="Q213" i="40"/>
  <c r="P213" i="40"/>
  <c r="R212" i="40"/>
  <c r="P212" i="40"/>
  <c r="P209" i="40"/>
  <c r="R208" i="40"/>
  <c r="Q208" i="40"/>
  <c r="P208" i="40"/>
  <c r="R207" i="40"/>
  <c r="Q207" i="40"/>
  <c r="P207" i="40"/>
  <c r="R206" i="40"/>
  <c r="Q206" i="40"/>
  <c r="P206" i="40"/>
  <c r="R205" i="40"/>
  <c r="Q205" i="40"/>
  <c r="P205" i="40"/>
  <c r="R204" i="40"/>
  <c r="Q204" i="40"/>
  <c r="P204" i="40"/>
  <c r="R203" i="40"/>
  <c r="Q203" i="40"/>
  <c r="P203" i="40"/>
  <c r="R202" i="40"/>
  <c r="Q202" i="40"/>
  <c r="P202" i="40"/>
  <c r="R201" i="40"/>
  <c r="Q201" i="40"/>
  <c r="P201" i="40"/>
  <c r="R200" i="40"/>
  <c r="Q200" i="40"/>
  <c r="P200" i="40"/>
  <c r="R199" i="40"/>
  <c r="P199" i="40"/>
  <c r="R198" i="40"/>
  <c r="Q198" i="40"/>
  <c r="P198" i="40"/>
  <c r="R197" i="40"/>
  <c r="Q197" i="40"/>
  <c r="P197" i="40"/>
  <c r="R196" i="40"/>
  <c r="Q196" i="40"/>
  <c r="P196" i="40"/>
  <c r="R195" i="40"/>
  <c r="Q195" i="40"/>
  <c r="P195" i="40"/>
  <c r="R194" i="40"/>
  <c r="Q194" i="40"/>
  <c r="P194" i="40"/>
  <c r="R193" i="40"/>
  <c r="Q193" i="40"/>
  <c r="P193" i="40"/>
  <c r="R192" i="40"/>
  <c r="Q192" i="40"/>
  <c r="P192" i="40"/>
  <c r="R191" i="40"/>
  <c r="Q191" i="40"/>
  <c r="P191" i="40"/>
  <c r="R190" i="40"/>
  <c r="Q190" i="40"/>
  <c r="P190" i="40"/>
  <c r="R189" i="40"/>
  <c r="Q189" i="40"/>
  <c r="P189" i="40"/>
  <c r="R188" i="40"/>
  <c r="Q188" i="40"/>
  <c r="P188" i="40"/>
  <c r="R187" i="40"/>
  <c r="Q187" i="40"/>
  <c r="P187" i="40"/>
  <c r="R186" i="40"/>
  <c r="Q186" i="40"/>
  <c r="P186" i="40"/>
  <c r="R185" i="40"/>
  <c r="Q185" i="40"/>
  <c r="P185" i="40"/>
  <c r="R184" i="40"/>
  <c r="Q184" i="40"/>
  <c r="P184" i="40"/>
  <c r="R182" i="40"/>
  <c r="Q182" i="40"/>
  <c r="P182" i="40"/>
  <c r="R181" i="40"/>
  <c r="Q181" i="40"/>
  <c r="P181" i="40"/>
  <c r="R171" i="40"/>
  <c r="Q171" i="40"/>
  <c r="P171" i="40"/>
  <c r="R170" i="40"/>
  <c r="Q170" i="40"/>
  <c r="P170" i="40"/>
  <c r="R169" i="40"/>
  <c r="Q169" i="40"/>
  <c r="P169" i="40"/>
  <c r="R168" i="40"/>
  <c r="Q168" i="40"/>
  <c r="P168" i="40"/>
  <c r="R167" i="40"/>
  <c r="Q167" i="40"/>
  <c r="P167" i="40"/>
  <c r="R166" i="40"/>
  <c r="Q166" i="40"/>
  <c r="P166" i="40"/>
  <c r="R165" i="40"/>
  <c r="Q165" i="40"/>
  <c r="P165" i="40"/>
  <c r="R164" i="40"/>
  <c r="Q164" i="40"/>
  <c r="P164" i="40"/>
  <c r="R163" i="40"/>
  <c r="Q163" i="40"/>
  <c r="P163" i="40"/>
  <c r="R162" i="40"/>
  <c r="Q162" i="40"/>
  <c r="P162" i="40"/>
  <c r="R161" i="40"/>
  <c r="Q161" i="40"/>
  <c r="P161" i="40"/>
  <c r="R160" i="40"/>
  <c r="Q160" i="40"/>
  <c r="P160" i="40"/>
  <c r="R159" i="40"/>
  <c r="Q159" i="40"/>
  <c r="P159" i="40"/>
  <c r="R158" i="40"/>
  <c r="Q158" i="40"/>
  <c r="P158" i="40"/>
  <c r="R157" i="40"/>
  <c r="Q157" i="40"/>
  <c r="P157" i="40"/>
  <c r="R156" i="40"/>
  <c r="Q156" i="40"/>
  <c r="P156" i="40"/>
  <c r="R155" i="40"/>
  <c r="Q155" i="40"/>
  <c r="P155" i="40"/>
  <c r="Q153" i="40"/>
  <c r="P153" i="40"/>
  <c r="R152" i="40"/>
  <c r="Q152" i="40"/>
  <c r="P152" i="40"/>
  <c r="P149" i="40"/>
  <c r="R148" i="40"/>
  <c r="Q148" i="40"/>
  <c r="P148" i="40"/>
  <c r="R147" i="40"/>
  <c r="Q147" i="40"/>
  <c r="P147" i="40"/>
  <c r="R146" i="40"/>
  <c r="Q146" i="40"/>
  <c r="P146" i="40"/>
  <c r="R145" i="40"/>
  <c r="Q145" i="40"/>
  <c r="P145" i="40"/>
  <c r="R144" i="40"/>
  <c r="Q144" i="40"/>
  <c r="P144" i="40"/>
  <c r="R143" i="40"/>
  <c r="Q143" i="40"/>
  <c r="P143" i="40"/>
  <c r="R142" i="40"/>
  <c r="Q142" i="40"/>
  <c r="P142" i="40"/>
  <c r="R141" i="40"/>
  <c r="Q141" i="40"/>
  <c r="P141" i="40"/>
  <c r="R140" i="40"/>
  <c r="P140" i="40"/>
  <c r="R139" i="40"/>
  <c r="P139" i="40"/>
  <c r="R138" i="40"/>
  <c r="Q138" i="40"/>
  <c r="P138" i="40"/>
  <c r="R137" i="40"/>
  <c r="Q137" i="40"/>
  <c r="P137" i="40"/>
  <c r="R136" i="40"/>
  <c r="Q136" i="40"/>
  <c r="P136" i="40"/>
  <c r="R135" i="40"/>
  <c r="Q135" i="40"/>
  <c r="P135" i="40"/>
  <c r="R134" i="40"/>
  <c r="Q134" i="40"/>
  <c r="P134" i="40"/>
  <c r="R133" i="40"/>
  <c r="Q133" i="40"/>
  <c r="P133" i="40"/>
  <c r="R132" i="40"/>
  <c r="Q132" i="40"/>
  <c r="P132" i="40"/>
  <c r="R131" i="40"/>
  <c r="Q131" i="40"/>
  <c r="P131" i="40"/>
  <c r="R130" i="40"/>
  <c r="Q130" i="40"/>
  <c r="P130" i="40"/>
  <c r="R129" i="40"/>
  <c r="Q129" i="40"/>
  <c r="P129" i="40"/>
  <c r="R128" i="40"/>
  <c r="Q128" i="40"/>
  <c r="P128" i="40"/>
  <c r="R127" i="40"/>
  <c r="Q127" i="40"/>
  <c r="P127" i="40"/>
  <c r="R126" i="40"/>
  <c r="Q126" i="40"/>
  <c r="P126" i="40"/>
  <c r="R125" i="40"/>
  <c r="Q125" i="40"/>
  <c r="P125" i="40"/>
  <c r="R124" i="40"/>
  <c r="Q124" i="40"/>
  <c r="P124" i="40"/>
  <c r="R122" i="40"/>
  <c r="Q122" i="40"/>
  <c r="P122" i="40"/>
  <c r="R121" i="40"/>
  <c r="Q121" i="40"/>
  <c r="P121" i="40"/>
  <c r="R112" i="40"/>
  <c r="Q112" i="40"/>
  <c r="P112" i="40"/>
  <c r="R111" i="40"/>
  <c r="Q111" i="40"/>
  <c r="P111" i="40"/>
  <c r="R110" i="40"/>
  <c r="Q110" i="40"/>
  <c r="P110" i="40"/>
  <c r="R109" i="40"/>
  <c r="Q109" i="40"/>
  <c r="P109" i="40"/>
  <c r="R108" i="40"/>
  <c r="Q108" i="40"/>
  <c r="P108" i="40"/>
  <c r="R107" i="40"/>
  <c r="Q107" i="40"/>
  <c r="P107" i="40"/>
  <c r="R106" i="40"/>
  <c r="Q106" i="40"/>
  <c r="P106" i="40"/>
  <c r="R105" i="40"/>
  <c r="Q105" i="40"/>
  <c r="P105" i="40"/>
  <c r="R104" i="40"/>
  <c r="Q104" i="40"/>
  <c r="P104" i="40"/>
  <c r="R103" i="40"/>
  <c r="Q103" i="40"/>
  <c r="P103" i="40"/>
  <c r="R102" i="40"/>
  <c r="Q102" i="40"/>
  <c r="P102" i="40"/>
  <c r="R101" i="40"/>
  <c r="Q101" i="40"/>
  <c r="P101" i="40"/>
  <c r="R100" i="40"/>
  <c r="Q100" i="40"/>
  <c r="P100" i="40"/>
  <c r="R99" i="40"/>
  <c r="Q99" i="40"/>
  <c r="P99" i="40"/>
  <c r="R98" i="40"/>
  <c r="Q98" i="40"/>
  <c r="P98" i="40"/>
  <c r="R97" i="40"/>
  <c r="Q97" i="40"/>
  <c r="P97" i="40"/>
  <c r="R96" i="40"/>
  <c r="Q96" i="40"/>
  <c r="P96" i="40"/>
  <c r="R95" i="40"/>
  <c r="P95" i="40"/>
  <c r="R94" i="40"/>
  <c r="P94" i="40"/>
  <c r="R93" i="40"/>
  <c r="Q93" i="40"/>
  <c r="P93" i="40"/>
  <c r="P90" i="40"/>
  <c r="R89" i="40"/>
  <c r="Q89" i="40"/>
  <c r="P89" i="40"/>
  <c r="R88" i="40"/>
  <c r="Q88" i="40"/>
  <c r="P88" i="40"/>
  <c r="R87" i="40"/>
  <c r="Q87" i="40"/>
  <c r="P87" i="40"/>
  <c r="R86" i="40"/>
  <c r="Q86" i="40"/>
  <c r="P86" i="40"/>
  <c r="R85" i="40"/>
  <c r="Q85" i="40"/>
  <c r="P85" i="40"/>
  <c r="R84" i="40"/>
  <c r="Q84" i="40"/>
  <c r="P84" i="40"/>
  <c r="R83" i="40"/>
  <c r="Q83" i="40"/>
  <c r="P83" i="40"/>
  <c r="R82" i="40"/>
  <c r="P82" i="40"/>
  <c r="R81" i="40"/>
  <c r="P81" i="40"/>
  <c r="R80" i="40"/>
  <c r="P80" i="40"/>
  <c r="R79" i="40"/>
  <c r="Q79" i="40"/>
  <c r="P79" i="40"/>
  <c r="R78" i="40"/>
  <c r="Q78" i="40"/>
  <c r="P78" i="40"/>
  <c r="R77" i="40"/>
  <c r="Q77" i="40"/>
  <c r="P77" i="40"/>
  <c r="R76" i="40"/>
  <c r="Q76" i="40"/>
  <c r="P76" i="40"/>
  <c r="R75" i="40"/>
  <c r="Q75" i="40"/>
  <c r="P75" i="40"/>
  <c r="R74" i="40"/>
  <c r="Q74" i="40"/>
  <c r="P74" i="40"/>
  <c r="R73" i="40"/>
  <c r="Q73" i="40"/>
  <c r="P73" i="40"/>
  <c r="R72" i="40"/>
  <c r="Q72" i="40"/>
  <c r="P72" i="40"/>
  <c r="R71" i="40"/>
  <c r="Q71" i="40"/>
  <c r="P71" i="40"/>
  <c r="R70" i="40"/>
  <c r="Q70" i="40"/>
  <c r="P70" i="40"/>
  <c r="R69" i="40"/>
  <c r="Q69" i="40"/>
  <c r="P69" i="40"/>
  <c r="R68" i="40"/>
  <c r="Q68" i="40"/>
  <c r="P68" i="40"/>
  <c r="R67" i="40"/>
  <c r="Q67" i="40"/>
  <c r="P67" i="40"/>
  <c r="R66" i="40"/>
  <c r="Q66" i="40"/>
  <c r="P66" i="40"/>
  <c r="R65" i="40"/>
  <c r="Q65" i="40"/>
  <c r="P65" i="40"/>
  <c r="R63" i="40"/>
  <c r="Q63" i="40"/>
  <c r="P63" i="40"/>
  <c r="R62" i="40"/>
  <c r="Q62" i="40"/>
  <c r="P62" i="40"/>
  <c r="R53" i="40"/>
  <c r="Q53" i="40"/>
  <c r="P53" i="40"/>
  <c r="R52" i="40"/>
  <c r="Q52" i="40"/>
  <c r="P52" i="40"/>
  <c r="R51" i="40"/>
  <c r="Q51" i="40"/>
  <c r="P51" i="40"/>
  <c r="R50" i="40"/>
  <c r="Q50" i="40"/>
  <c r="P50" i="40"/>
  <c r="R49" i="40"/>
  <c r="Q49" i="40"/>
  <c r="P49" i="40"/>
  <c r="R48" i="40"/>
  <c r="Q48" i="40"/>
  <c r="P48" i="40"/>
  <c r="R47" i="40"/>
  <c r="Q47" i="40"/>
  <c r="P47" i="40"/>
  <c r="R46" i="40"/>
  <c r="Q46" i="40"/>
  <c r="P46" i="40"/>
  <c r="R45" i="40"/>
  <c r="Q45" i="40"/>
  <c r="P45" i="40"/>
  <c r="R44" i="40"/>
  <c r="Q44" i="40"/>
  <c r="P44" i="40"/>
  <c r="R43" i="40"/>
  <c r="Q43" i="40"/>
  <c r="P43" i="40"/>
  <c r="R42" i="40"/>
  <c r="Q42" i="40"/>
  <c r="P42" i="40"/>
  <c r="R41" i="40"/>
  <c r="Q41" i="40"/>
  <c r="P41" i="40"/>
  <c r="R40" i="40"/>
  <c r="Q40" i="40"/>
  <c r="P40" i="40"/>
  <c r="P39" i="40"/>
  <c r="P38" i="40"/>
  <c r="R37" i="40"/>
  <c r="Q37" i="40"/>
  <c r="P37" i="40"/>
  <c r="P34" i="40"/>
  <c r="R33" i="40"/>
  <c r="Q33" i="40"/>
  <c r="P33" i="40"/>
  <c r="R32" i="40"/>
  <c r="Q32" i="40"/>
  <c r="P32" i="40"/>
  <c r="R31" i="40"/>
  <c r="Q31" i="40"/>
  <c r="P31" i="40"/>
  <c r="R30" i="40"/>
  <c r="Q30" i="40"/>
  <c r="P30" i="40"/>
  <c r="R29" i="40"/>
  <c r="Q29" i="40"/>
  <c r="P29" i="40"/>
  <c r="R28" i="40"/>
  <c r="Q28" i="40"/>
  <c r="P28" i="40"/>
  <c r="R27" i="40"/>
  <c r="Q27" i="40"/>
  <c r="P27" i="40"/>
  <c r="R26" i="40"/>
  <c r="P26" i="40"/>
  <c r="R25" i="40"/>
  <c r="P25" i="40"/>
  <c r="R24" i="40"/>
  <c r="P24" i="40"/>
  <c r="R23" i="40"/>
  <c r="Q23" i="40"/>
  <c r="P23" i="40"/>
  <c r="R22" i="40"/>
  <c r="Q22" i="40"/>
  <c r="P22" i="40"/>
  <c r="R21" i="40"/>
  <c r="Q21" i="40"/>
  <c r="P21" i="40"/>
  <c r="R20" i="40"/>
  <c r="Q20" i="40"/>
  <c r="P20" i="40"/>
  <c r="R19" i="40"/>
  <c r="Q19" i="40"/>
  <c r="P19" i="40"/>
  <c r="R18" i="40"/>
  <c r="Q18" i="40"/>
  <c r="P18" i="40"/>
  <c r="R17" i="40"/>
  <c r="Q17" i="40"/>
  <c r="P17" i="40"/>
  <c r="R16" i="40"/>
  <c r="Q16" i="40"/>
  <c r="P16" i="40"/>
  <c r="R15" i="40"/>
  <c r="Q15" i="40"/>
  <c r="P15" i="40"/>
  <c r="R14" i="40"/>
  <c r="Q14" i="40"/>
  <c r="P14" i="40"/>
  <c r="R13" i="40"/>
  <c r="Q13" i="40"/>
  <c r="P13" i="40"/>
  <c r="R12" i="40"/>
  <c r="Q12" i="40"/>
  <c r="P12" i="40"/>
  <c r="R11" i="40"/>
  <c r="Q11" i="40"/>
  <c r="P11" i="40"/>
  <c r="R10" i="40"/>
  <c r="Q10" i="40"/>
  <c r="P10" i="40"/>
  <c r="R9" i="40"/>
  <c r="Q9" i="40"/>
  <c r="P9" i="40"/>
  <c r="R7" i="40"/>
  <c r="Q7" i="40"/>
  <c r="P7" i="40"/>
  <c r="R6" i="40"/>
  <c r="Q6" i="40"/>
  <c r="P6" i="40"/>
  <c r="R225" i="39"/>
  <c r="Q225" i="39"/>
  <c r="P225" i="39"/>
  <c r="R224" i="39"/>
  <c r="Q224" i="39"/>
  <c r="P224" i="39"/>
  <c r="R223" i="39"/>
  <c r="Q223" i="39"/>
  <c r="P223" i="39"/>
  <c r="R222" i="39"/>
  <c r="Q222" i="39"/>
  <c r="P222" i="39"/>
  <c r="R221" i="39"/>
  <c r="Q221" i="39"/>
  <c r="P221" i="39"/>
  <c r="R220" i="39"/>
  <c r="Q220" i="39"/>
  <c r="P220" i="39"/>
  <c r="R219" i="39"/>
  <c r="Q219" i="39"/>
  <c r="P219" i="39"/>
  <c r="R218" i="39"/>
  <c r="Q218" i="39"/>
  <c r="P218" i="39"/>
  <c r="R217" i="39"/>
  <c r="Q217" i="39"/>
  <c r="P217" i="39"/>
  <c r="R216" i="39"/>
  <c r="Q216" i="39"/>
  <c r="P216" i="39"/>
  <c r="R215" i="39"/>
  <c r="Q215" i="39"/>
  <c r="P215" i="39"/>
  <c r="R214" i="39"/>
  <c r="Q214" i="39"/>
  <c r="P214" i="39"/>
  <c r="R213" i="39"/>
  <c r="Q213" i="39"/>
  <c r="P213" i="39"/>
  <c r="R212" i="39"/>
  <c r="Q212" i="39"/>
  <c r="P212" i="39"/>
  <c r="R211" i="39"/>
  <c r="Q211" i="39"/>
  <c r="P211" i="39"/>
  <c r="R209" i="39"/>
  <c r="Q209" i="39"/>
  <c r="P209" i="39"/>
  <c r="R208" i="39"/>
  <c r="P208" i="39"/>
  <c r="R204" i="39"/>
  <c r="Q204" i="39"/>
  <c r="P204" i="39"/>
  <c r="R203" i="39"/>
  <c r="Q203" i="39"/>
  <c r="P203" i="39"/>
  <c r="R202" i="39"/>
  <c r="Q202" i="39"/>
  <c r="P202" i="39"/>
  <c r="R201" i="39"/>
  <c r="Q201" i="39"/>
  <c r="P201" i="39"/>
  <c r="R200" i="39"/>
  <c r="Q200" i="39"/>
  <c r="P200" i="39"/>
  <c r="R199" i="39"/>
  <c r="Q199" i="39"/>
  <c r="P199" i="39"/>
  <c r="R198" i="39"/>
  <c r="Q198" i="39"/>
  <c r="P198" i="39"/>
  <c r="R197" i="39"/>
  <c r="Q197" i="39"/>
  <c r="P197" i="39"/>
  <c r="R196" i="39"/>
  <c r="Q196" i="39"/>
  <c r="P196" i="39"/>
  <c r="R195" i="39"/>
  <c r="P195" i="39"/>
  <c r="R194" i="39"/>
  <c r="Q194" i="39"/>
  <c r="P194" i="39"/>
  <c r="R193" i="39"/>
  <c r="Q193" i="39"/>
  <c r="P193" i="39"/>
  <c r="R192" i="39"/>
  <c r="Q192" i="39"/>
  <c r="P192" i="39"/>
  <c r="R191" i="39"/>
  <c r="Q191" i="39"/>
  <c r="P191" i="39"/>
  <c r="R190" i="39"/>
  <c r="Q190" i="39"/>
  <c r="P190" i="39"/>
  <c r="R189" i="39"/>
  <c r="Q189" i="39"/>
  <c r="P189" i="39"/>
  <c r="R188" i="39"/>
  <c r="Q188" i="39"/>
  <c r="P188" i="39"/>
  <c r="R187" i="39"/>
  <c r="Q187" i="39"/>
  <c r="P187" i="39"/>
  <c r="R186" i="39"/>
  <c r="Q186" i="39"/>
  <c r="P186" i="39"/>
  <c r="R185" i="39"/>
  <c r="Q185" i="39"/>
  <c r="P185" i="39"/>
  <c r="R184" i="39"/>
  <c r="Q184" i="39"/>
  <c r="P184" i="39"/>
  <c r="R183" i="39"/>
  <c r="Q183" i="39"/>
  <c r="P183" i="39"/>
  <c r="R182" i="39"/>
  <c r="Q182" i="39"/>
  <c r="P182" i="39"/>
  <c r="R181" i="39"/>
  <c r="Q181" i="39"/>
  <c r="P181" i="39"/>
  <c r="R180" i="39"/>
  <c r="Q180" i="39"/>
  <c r="P180" i="39"/>
  <c r="R178" i="39"/>
  <c r="Q178" i="39"/>
  <c r="P178" i="39"/>
  <c r="R177" i="39"/>
  <c r="Q177" i="39"/>
  <c r="P177" i="39"/>
  <c r="R167" i="39"/>
  <c r="Q167" i="39"/>
  <c r="P167" i="39"/>
  <c r="R166" i="39"/>
  <c r="Q166" i="39"/>
  <c r="P166" i="39"/>
  <c r="R165" i="39"/>
  <c r="Q165" i="39"/>
  <c r="P165" i="39"/>
  <c r="R164" i="39"/>
  <c r="Q164" i="39"/>
  <c r="P164" i="39"/>
  <c r="R163" i="39"/>
  <c r="Q163" i="39"/>
  <c r="P163" i="39"/>
  <c r="R162" i="39"/>
  <c r="Q162" i="39"/>
  <c r="P162" i="39"/>
  <c r="R161" i="39"/>
  <c r="Q161" i="39"/>
  <c r="P161" i="39"/>
  <c r="R160" i="39"/>
  <c r="Q160" i="39"/>
  <c r="P160" i="39"/>
  <c r="R159" i="39"/>
  <c r="Q159" i="39"/>
  <c r="P159" i="39"/>
  <c r="R158" i="39"/>
  <c r="Q158" i="39"/>
  <c r="P158" i="39"/>
  <c r="R157" i="39"/>
  <c r="Q157" i="39"/>
  <c r="P157" i="39"/>
  <c r="R156" i="39"/>
  <c r="Q156" i="39"/>
  <c r="P156" i="39"/>
  <c r="R155" i="39"/>
  <c r="Q155" i="39"/>
  <c r="P155" i="39"/>
  <c r="R154" i="39"/>
  <c r="Q154" i="39"/>
  <c r="P154" i="39"/>
  <c r="R153" i="39"/>
  <c r="Q153" i="39"/>
  <c r="P153" i="39"/>
  <c r="R152" i="39"/>
  <c r="Q152" i="39"/>
  <c r="P152" i="39"/>
  <c r="R150" i="39"/>
  <c r="Q150" i="39"/>
  <c r="P150" i="39"/>
  <c r="R149" i="39"/>
  <c r="Q149" i="39"/>
  <c r="P149" i="39"/>
  <c r="P146" i="39"/>
  <c r="R145" i="39"/>
  <c r="Q145" i="39"/>
  <c r="P145" i="39"/>
  <c r="R144" i="39"/>
  <c r="Q144" i="39"/>
  <c r="P144" i="39"/>
  <c r="R143" i="39"/>
  <c r="Q143" i="39"/>
  <c r="P143" i="39"/>
  <c r="R142" i="39"/>
  <c r="Q142" i="39"/>
  <c r="P142" i="39"/>
  <c r="R141" i="39"/>
  <c r="Q141" i="39"/>
  <c r="P141" i="39"/>
  <c r="R140" i="39"/>
  <c r="Q140" i="39"/>
  <c r="P140" i="39"/>
  <c r="R139" i="39"/>
  <c r="Q139" i="39"/>
  <c r="P139" i="39"/>
  <c r="R138" i="39"/>
  <c r="Q138" i="39"/>
  <c r="P138" i="39"/>
  <c r="R137" i="39"/>
  <c r="P137" i="39"/>
  <c r="R136" i="39"/>
  <c r="P136" i="39"/>
  <c r="R135" i="39"/>
  <c r="Q135" i="39"/>
  <c r="P135" i="39"/>
  <c r="R134" i="39"/>
  <c r="Q134" i="39"/>
  <c r="P134" i="39"/>
  <c r="R133" i="39"/>
  <c r="Q133" i="39"/>
  <c r="P133" i="39"/>
  <c r="R132" i="39"/>
  <c r="Q132" i="39"/>
  <c r="P132" i="39"/>
  <c r="R131" i="39"/>
  <c r="Q131" i="39"/>
  <c r="P131" i="39"/>
  <c r="R130" i="39"/>
  <c r="Q130" i="39"/>
  <c r="P130" i="39"/>
  <c r="R129" i="39"/>
  <c r="Q129" i="39"/>
  <c r="P129" i="39"/>
  <c r="R128" i="39"/>
  <c r="Q128" i="39"/>
  <c r="P128" i="39"/>
  <c r="R127" i="39"/>
  <c r="Q127" i="39"/>
  <c r="P127" i="39"/>
  <c r="R126" i="39"/>
  <c r="Q126" i="39"/>
  <c r="P126" i="39"/>
  <c r="R125" i="39"/>
  <c r="Q125" i="39"/>
  <c r="P125" i="39"/>
  <c r="R124" i="39"/>
  <c r="Q124" i="39"/>
  <c r="P124" i="39"/>
  <c r="R123" i="39"/>
  <c r="Q123" i="39"/>
  <c r="P123" i="39"/>
  <c r="R122" i="39"/>
  <c r="Q122" i="39"/>
  <c r="P122" i="39"/>
  <c r="R121" i="39"/>
  <c r="Q121" i="39"/>
  <c r="P121" i="39"/>
  <c r="R119" i="39"/>
  <c r="Q119" i="39"/>
  <c r="P119" i="39"/>
  <c r="R118" i="39"/>
  <c r="Q118" i="39"/>
  <c r="P118" i="39"/>
  <c r="R109" i="39"/>
  <c r="Q109" i="39"/>
  <c r="P109" i="39"/>
  <c r="R108" i="39"/>
  <c r="Q108" i="39"/>
  <c r="P108" i="39"/>
  <c r="R107" i="39"/>
  <c r="Q107" i="39"/>
  <c r="P107" i="39"/>
  <c r="R106" i="39"/>
  <c r="Q106" i="39"/>
  <c r="P106" i="39"/>
  <c r="R105" i="39"/>
  <c r="Q105" i="39"/>
  <c r="P105" i="39"/>
  <c r="R104" i="39"/>
  <c r="Q104" i="39"/>
  <c r="P104" i="39"/>
  <c r="R103" i="39"/>
  <c r="Q103" i="39"/>
  <c r="P103" i="39"/>
  <c r="R102" i="39"/>
  <c r="Q102" i="39"/>
  <c r="P102" i="39"/>
  <c r="R101" i="39"/>
  <c r="Q101" i="39"/>
  <c r="P101" i="39"/>
  <c r="R100" i="39"/>
  <c r="Q100" i="39"/>
  <c r="P100" i="39"/>
  <c r="R99" i="39"/>
  <c r="Q99" i="39"/>
  <c r="P99" i="39"/>
  <c r="R98" i="39"/>
  <c r="Q98" i="39"/>
  <c r="P98" i="39"/>
  <c r="R97" i="39"/>
  <c r="Q97" i="39"/>
  <c r="P97" i="39"/>
  <c r="R96" i="39"/>
  <c r="Q96" i="39"/>
  <c r="P96" i="39"/>
  <c r="R95" i="39"/>
  <c r="Q95" i="39"/>
  <c r="P95" i="39"/>
  <c r="R94" i="39"/>
  <c r="P94" i="39"/>
  <c r="R93" i="39"/>
  <c r="P93" i="39"/>
  <c r="R92" i="39"/>
  <c r="Q92" i="39"/>
  <c r="P92" i="39"/>
  <c r="R88" i="39"/>
  <c r="Q88" i="39"/>
  <c r="P88" i="39"/>
  <c r="R87" i="39"/>
  <c r="Q87" i="39"/>
  <c r="P87" i="39"/>
  <c r="R86" i="39"/>
  <c r="Q86" i="39"/>
  <c r="P86" i="39"/>
  <c r="R85" i="39"/>
  <c r="Q85" i="39"/>
  <c r="P85" i="39"/>
  <c r="R84" i="39"/>
  <c r="Q84" i="39"/>
  <c r="P84" i="39"/>
  <c r="R83" i="39"/>
  <c r="Q83" i="39"/>
  <c r="P83" i="39"/>
  <c r="R82" i="39"/>
  <c r="Q82" i="39"/>
  <c r="P82" i="39"/>
  <c r="R81" i="39"/>
  <c r="P81" i="39"/>
  <c r="R80" i="39"/>
  <c r="P80" i="39"/>
  <c r="R79" i="39"/>
  <c r="P79" i="39"/>
  <c r="R78" i="39"/>
  <c r="Q78" i="39"/>
  <c r="P78" i="39"/>
  <c r="R77" i="39"/>
  <c r="Q77" i="39"/>
  <c r="P77" i="39"/>
  <c r="R76" i="39"/>
  <c r="Q76" i="39"/>
  <c r="P76" i="39"/>
  <c r="R75" i="39"/>
  <c r="Q75" i="39"/>
  <c r="P75" i="39"/>
  <c r="R74" i="39"/>
  <c r="Q74" i="39"/>
  <c r="P74" i="39"/>
  <c r="R73" i="39"/>
  <c r="Q73" i="39"/>
  <c r="P73" i="39"/>
  <c r="R72" i="39"/>
  <c r="Q72" i="39"/>
  <c r="P72" i="39"/>
  <c r="R71" i="39"/>
  <c r="Q71" i="39"/>
  <c r="P71" i="39"/>
  <c r="R70" i="39"/>
  <c r="Q70" i="39"/>
  <c r="P70" i="39"/>
  <c r="R69" i="39"/>
  <c r="Q69" i="39"/>
  <c r="P69" i="39"/>
  <c r="R68" i="39"/>
  <c r="Q68" i="39"/>
  <c r="P68" i="39"/>
  <c r="R67" i="39"/>
  <c r="Q67" i="39"/>
  <c r="P67" i="39"/>
  <c r="R66" i="39"/>
  <c r="Q66" i="39"/>
  <c r="P66" i="39"/>
  <c r="R65" i="39"/>
  <c r="Q65" i="39"/>
  <c r="P65" i="39"/>
  <c r="R64" i="39"/>
  <c r="Q64" i="39"/>
  <c r="P64" i="39"/>
  <c r="R62" i="39"/>
  <c r="Q62" i="39"/>
  <c r="P62" i="39"/>
  <c r="R61" i="39"/>
  <c r="Q61" i="39"/>
  <c r="P61" i="39"/>
  <c r="R52" i="39"/>
  <c r="Q52" i="39"/>
  <c r="P52" i="39"/>
  <c r="R51" i="39"/>
  <c r="Q51" i="39"/>
  <c r="P51" i="39"/>
  <c r="R50" i="39"/>
  <c r="Q50" i="39"/>
  <c r="P50" i="39"/>
  <c r="R49" i="39"/>
  <c r="Q49" i="39"/>
  <c r="P49" i="39"/>
  <c r="R48" i="39"/>
  <c r="Q48" i="39"/>
  <c r="P48" i="39"/>
  <c r="R47" i="39"/>
  <c r="Q47" i="39"/>
  <c r="P47" i="39"/>
  <c r="R46" i="39"/>
  <c r="Q46" i="39"/>
  <c r="P46" i="39"/>
  <c r="R45" i="39"/>
  <c r="Q45" i="39"/>
  <c r="P45" i="39"/>
  <c r="R44" i="39"/>
  <c r="Q44" i="39"/>
  <c r="P44" i="39"/>
  <c r="R43" i="39"/>
  <c r="Q43" i="39"/>
  <c r="P43" i="39"/>
  <c r="R42" i="39"/>
  <c r="Q42" i="39"/>
  <c r="P42" i="39"/>
  <c r="R41" i="39"/>
  <c r="Q41" i="39"/>
  <c r="P41" i="39"/>
  <c r="R40" i="39"/>
  <c r="Q40" i="39"/>
  <c r="P40" i="39"/>
  <c r="R39" i="39"/>
  <c r="P39" i="39"/>
  <c r="R38" i="39"/>
  <c r="P38" i="39"/>
  <c r="R37" i="39"/>
  <c r="Q37" i="39"/>
  <c r="P37" i="39"/>
  <c r="P34" i="39"/>
  <c r="Q33" i="39"/>
  <c r="P33" i="39"/>
  <c r="R32" i="39"/>
  <c r="Q32" i="39"/>
  <c r="P32" i="39"/>
  <c r="R31" i="39"/>
  <c r="Q31" i="39"/>
  <c r="P31" i="39"/>
  <c r="R30" i="39"/>
  <c r="Q30" i="39"/>
  <c r="P30" i="39"/>
  <c r="R29" i="39"/>
  <c r="Q29" i="39"/>
  <c r="P29" i="39"/>
  <c r="R28" i="39"/>
  <c r="Q28" i="39"/>
  <c r="P28" i="39"/>
  <c r="R27" i="39"/>
  <c r="Q27" i="39"/>
  <c r="P27" i="39"/>
  <c r="R26" i="39"/>
  <c r="P26" i="39"/>
  <c r="R25" i="39"/>
  <c r="P25" i="39"/>
  <c r="R24" i="39"/>
  <c r="P24" i="39"/>
  <c r="R23" i="39"/>
  <c r="Q23" i="39"/>
  <c r="P23" i="39"/>
  <c r="R22" i="39"/>
  <c r="Q22" i="39"/>
  <c r="P22" i="39"/>
  <c r="R21" i="39"/>
  <c r="Q21" i="39"/>
  <c r="P21" i="39"/>
  <c r="R20" i="39"/>
  <c r="Q20" i="39"/>
  <c r="P20" i="39"/>
  <c r="R19" i="39"/>
  <c r="Q19" i="39"/>
  <c r="P19" i="39"/>
  <c r="R18" i="39"/>
  <c r="Q18" i="39"/>
  <c r="P18" i="39"/>
  <c r="R17" i="39"/>
  <c r="Q17" i="39"/>
  <c r="P17" i="39"/>
  <c r="R16" i="39"/>
  <c r="Q16" i="39"/>
  <c r="P16" i="39"/>
  <c r="R15" i="39"/>
  <c r="Q15" i="39"/>
  <c r="P15" i="39"/>
  <c r="R14" i="39"/>
  <c r="Q14" i="39"/>
  <c r="P14" i="39"/>
  <c r="R13" i="39"/>
  <c r="Q13" i="39"/>
  <c r="P13" i="39"/>
  <c r="R12" i="39"/>
  <c r="Q12" i="39"/>
  <c r="P12" i="39"/>
  <c r="R11" i="39"/>
  <c r="Q11" i="39"/>
  <c r="P11" i="39"/>
  <c r="R10" i="39"/>
  <c r="Q10" i="39"/>
  <c r="P10" i="39"/>
  <c r="R9" i="39"/>
  <c r="Q9" i="39"/>
  <c r="P9" i="39"/>
  <c r="R7" i="39"/>
  <c r="Q7" i="39"/>
  <c r="P7" i="39"/>
  <c r="R6" i="39"/>
  <c r="Q6" i="39"/>
  <c r="P6" i="39"/>
  <c r="R221" i="38"/>
  <c r="Q221" i="38"/>
  <c r="P221" i="38"/>
  <c r="R220" i="38"/>
  <c r="Q220" i="38"/>
  <c r="P220" i="38"/>
  <c r="R219" i="38"/>
  <c r="Q219" i="38"/>
  <c r="P219" i="38"/>
  <c r="R218" i="38"/>
  <c r="Q218" i="38"/>
  <c r="P218" i="38"/>
  <c r="R217" i="38"/>
  <c r="Q217" i="38"/>
  <c r="P217" i="38"/>
  <c r="R216" i="38"/>
  <c r="Q216" i="38"/>
  <c r="P216" i="38"/>
  <c r="R215" i="38"/>
  <c r="Q215" i="38"/>
  <c r="P215" i="38"/>
  <c r="R214" i="38"/>
  <c r="Q214" i="38"/>
  <c r="P214" i="38"/>
  <c r="R213" i="38"/>
  <c r="Q213" i="38"/>
  <c r="P213" i="38"/>
  <c r="R212" i="38"/>
  <c r="Q212" i="38"/>
  <c r="P212" i="38"/>
  <c r="R211" i="38"/>
  <c r="Q211" i="38"/>
  <c r="P211" i="38"/>
  <c r="R210" i="38"/>
  <c r="Q210" i="38"/>
  <c r="P210" i="38"/>
  <c r="R209" i="38"/>
  <c r="Q209" i="38"/>
  <c r="P209" i="38"/>
  <c r="R208" i="38"/>
  <c r="Q208" i="38"/>
  <c r="P208" i="38"/>
  <c r="R207" i="38"/>
  <c r="Q207" i="38"/>
  <c r="P207" i="38"/>
  <c r="R205" i="38"/>
  <c r="Q205" i="38"/>
  <c r="P205" i="38"/>
  <c r="R201" i="38"/>
  <c r="P201" i="38"/>
  <c r="R200" i="38"/>
  <c r="Q200" i="38"/>
  <c r="P200" i="38"/>
  <c r="R199" i="38"/>
  <c r="Q199" i="38"/>
  <c r="P199" i="38"/>
  <c r="R198" i="38"/>
  <c r="Q198" i="38"/>
  <c r="P198" i="38"/>
  <c r="R197" i="38"/>
  <c r="Q197" i="38"/>
  <c r="P197" i="38"/>
  <c r="R196" i="38"/>
  <c r="Q196" i="38"/>
  <c r="P196" i="38"/>
  <c r="R195" i="38"/>
  <c r="Q195" i="38"/>
  <c r="P195" i="38"/>
  <c r="R194" i="38"/>
  <c r="Q194" i="38"/>
  <c r="P194" i="38"/>
  <c r="R193" i="38"/>
  <c r="Q193" i="38"/>
  <c r="P193" i="38"/>
  <c r="R192" i="38"/>
  <c r="Q192" i="38"/>
  <c r="P192" i="38"/>
  <c r="R191" i="38"/>
  <c r="P191" i="38"/>
  <c r="R190" i="38"/>
  <c r="Q190" i="38"/>
  <c r="P190" i="38"/>
  <c r="R189" i="38"/>
  <c r="Q189" i="38"/>
  <c r="P189" i="38"/>
  <c r="R188" i="38"/>
  <c r="Q188" i="38"/>
  <c r="P188" i="38"/>
  <c r="R187" i="38"/>
  <c r="Q187" i="38"/>
  <c r="P187" i="38"/>
  <c r="R186" i="38"/>
  <c r="Q186" i="38"/>
  <c r="P186" i="38"/>
  <c r="R185" i="38"/>
  <c r="Q185" i="38"/>
  <c r="P185" i="38"/>
  <c r="R184" i="38"/>
  <c r="Q184" i="38"/>
  <c r="P184" i="38"/>
  <c r="R183" i="38"/>
  <c r="Q183" i="38"/>
  <c r="P183" i="38"/>
  <c r="R182" i="38"/>
  <c r="Q182" i="38"/>
  <c r="P182" i="38"/>
  <c r="R181" i="38"/>
  <c r="Q181" i="38"/>
  <c r="P181" i="38"/>
  <c r="R180" i="38"/>
  <c r="Q180" i="38"/>
  <c r="P180" i="38"/>
  <c r="R179" i="38"/>
  <c r="Q179" i="38"/>
  <c r="P179" i="38"/>
  <c r="R178" i="38"/>
  <c r="Q178" i="38"/>
  <c r="P178" i="38"/>
  <c r="R177" i="38"/>
  <c r="Q177" i="38"/>
  <c r="P177" i="38"/>
  <c r="R176" i="38"/>
  <c r="Q176" i="38"/>
  <c r="P176" i="38"/>
  <c r="R174" i="38"/>
  <c r="Q174" i="38"/>
  <c r="P174" i="38"/>
  <c r="R173" i="38"/>
  <c r="Q173" i="38"/>
  <c r="P173" i="38"/>
  <c r="R165" i="38"/>
  <c r="Q165" i="38"/>
  <c r="P165" i="38"/>
  <c r="R164" i="38"/>
  <c r="Q164" i="38"/>
  <c r="P164" i="38"/>
  <c r="R163" i="38"/>
  <c r="Q163" i="38"/>
  <c r="P163" i="38"/>
  <c r="R162" i="38"/>
  <c r="Q162" i="38"/>
  <c r="P162" i="38"/>
  <c r="R161" i="38"/>
  <c r="Q161" i="38"/>
  <c r="P161" i="38"/>
  <c r="R160" i="38"/>
  <c r="Q160" i="38"/>
  <c r="P160" i="38"/>
  <c r="R159" i="38"/>
  <c r="Q159" i="38"/>
  <c r="P159" i="38"/>
  <c r="R158" i="38"/>
  <c r="Q158" i="38"/>
  <c r="P158" i="38"/>
  <c r="R157" i="38"/>
  <c r="Q157" i="38"/>
  <c r="P157" i="38"/>
  <c r="R156" i="38"/>
  <c r="Q156" i="38"/>
  <c r="P156" i="38"/>
  <c r="R155" i="38"/>
  <c r="Q155" i="38"/>
  <c r="P155" i="38"/>
  <c r="R154" i="38"/>
  <c r="Q154" i="38"/>
  <c r="P154" i="38"/>
  <c r="R153" i="38"/>
  <c r="Q153" i="38"/>
  <c r="P153" i="38"/>
  <c r="R152" i="38"/>
  <c r="Q152" i="38"/>
  <c r="P152" i="38"/>
  <c r="R151" i="38"/>
  <c r="Q151" i="38"/>
  <c r="P151" i="38"/>
  <c r="R150" i="38"/>
  <c r="Q150" i="38"/>
  <c r="P150" i="38"/>
  <c r="R148" i="38"/>
  <c r="Q148" i="38"/>
  <c r="P148" i="38"/>
  <c r="P144" i="38"/>
  <c r="R143" i="38"/>
  <c r="Q143" i="38"/>
  <c r="P143" i="38"/>
  <c r="R142" i="38"/>
  <c r="Q142" i="38"/>
  <c r="P142" i="38"/>
  <c r="R141" i="38"/>
  <c r="Q141" i="38"/>
  <c r="P141" i="38"/>
  <c r="R140" i="38"/>
  <c r="Q140" i="38"/>
  <c r="P140" i="38"/>
  <c r="R139" i="38"/>
  <c r="Q139" i="38"/>
  <c r="P139" i="38"/>
  <c r="R138" i="38"/>
  <c r="Q138" i="38"/>
  <c r="P138" i="38"/>
  <c r="R137" i="38"/>
  <c r="Q137" i="38"/>
  <c r="P137" i="38"/>
  <c r="R136" i="38"/>
  <c r="Q136" i="38"/>
  <c r="P136" i="38"/>
  <c r="R135" i="38"/>
  <c r="P135" i="38"/>
  <c r="R134" i="38"/>
  <c r="P134" i="38"/>
  <c r="R133" i="38"/>
  <c r="Q133" i="38"/>
  <c r="P133" i="38"/>
  <c r="R132" i="38"/>
  <c r="Q132" i="38"/>
  <c r="P132" i="38"/>
  <c r="R131" i="38"/>
  <c r="Q131" i="38"/>
  <c r="P131" i="38"/>
  <c r="R130" i="38"/>
  <c r="Q130" i="38"/>
  <c r="P130" i="38"/>
  <c r="R129" i="38"/>
  <c r="Q129" i="38"/>
  <c r="P129" i="38"/>
  <c r="R128" i="38"/>
  <c r="Q128" i="38"/>
  <c r="P128" i="38"/>
  <c r="R127" i="38"/>
  <c r="Q127" i="38"/>
  <c r="P127" i="38"/>
  <c r="R126" i="38"/>
  <c r="Q126" i="38"/>
  <c r="P126" i="38"/>
  <c r="R125" i="38"/>
  <c r="Q125" i="38"/>
  <c r="P125" i="38"/>
  <c r="R124" i="38"/>
  <c r="Q124" i="38"/>
  <c r="P124" i="38"/>
  <c r="R123" i="38"/>
  <c r="Q123" i="38"/>
  <c r="P123" i="38"/>
  <c r="R122" i="38"/>
  <c r="Q122" i="38"/>
  <c r="P122" i="38"/>
  <c r="R121" i="38"/>
  <c r="Q121" i="38"/>
  <c r="P121" i="38"/>
  <c r="R120" i="38"/>
  <c r="Q120" i="38"/>
  <c r="P120" i="38"/>
  <c r="R119" i="38"/>
  <c r="Q119" i="38"/>
  <c r="P119" i="38"/>
  <c r="R117" i="38"/>
  <c r="Q117" i="38"/>
  <c r="P117" i="38"/>
  <c r="R116" i="38"/>
  <c r="Q116" i="38"/>
  <c r="P116" i="38"/>
  <c r="R108" i="38"/>
  <c r="Q108" i="38"/>
  <c r="P108" i="38"/>
  <c r="R107" i="38"/>
  <c r="Q107" i="38"/>
  <c r="P107" i="38"/>
  <c r="R106" i="38"/>
  <c r="Q106" i="38"/>
  <c r="P106" i="38"/>
  <c r="R105" i="38"/>
  <c r="Q105" i="38"/>
  <c r="P105" i="38"/>
  <c r="R104" i="38"/>
  <c r="Q104" i="38"/>
  <c r="P104" i="38"/>
  <c r="R103" i="38"/>
  <c r="Q103" i="38"/>
  <c r="P103" i="38"/>
  <c r="R102" i="38"/>
  <c r="Q102" i="38"/>
  <c r="P102" i="38"/>
  <c r="R101" i="38"/>
  <c r="Q101" i="38"/>
  <c r="P101" i="38"/>
  <c r="R100" i="38"/>
  <c r="Q100" i="38"/>
  <c r="P100" i="38"/>
  <c r="R99" i="38"/>
  <c r="Q99" i="38"/>
  <c r="P99" i="38"/>
  <c r="R98" i="38"/>
  <c r="Q98" i="38"/>
  <c r="P98" i="38"/>
  <c r="R97" i="38"/>
  <c r="Q97" i="38"/>
  <c r="P97" i="38"/>
  <c r="R96" i="38"/>
  <c r="Q96" i="38"/>
  <c r="P96" i="38"/>
  <c r="R95" i="38"/>
  <c r="Q95" i="38"/>
  <c r="P95" i="38"/>
  <c r="R94" i="38"/>
  <c r="Q94" i="38"/>
  <c r="P94" i="38"/>
  <c r="R93" i="38"/>
  <c r="P93" i="38"/>
  <c r="R92" i="38"/>
  <c r="P92" i="38"/>
  <c r="P88" i="38"/>
  <c r="R87" i="38"/>
  <c r="Q87" i="38"/>
  <c r="P87" i="38"/>
  <c r="R86" i="38"/>
  <c r="Q86" i="38"/>
  <c r="P86" i="38"/>
  <c r="R85" i="38"/>
  <c r="Q85" i="38"/>
  <c r="P85" i="38"/>
  <c r="R84" i="38"/>
  <c r="Q84" i="38"/>
  <c r="P84" i="38"/>
  <c r="R83" i="38"/>
  <c r="Q83" i="38"/>
  <c r="P83" i="38"/>
  <c r="R82" i="38"/>
  <c r="Q82" i="38"/>
  <c r="P82" i="38"/>
  <c r="R81" i="38"/>
  <c r="Q81" i="38"/>
  <c r="P81" i="38"/>
  <c r="R80" i="38"/>
  <c r="P80" i="38"/>
  <c r="R79" i="38"/>
  <c r="P79" i="38"/>
  <c r="R78" i="38"/>
  <c r="P78" i="38"/>
  <c r="R77" i="38"/>
  <c r="Q77" i="38"/>
  <c r="P77" i="38"/>
  <c r="R76" i="38"/>
  <c r="Q76" i="38"/>
  <c r="P76" i="38"/>
  <c r="R75" i="38"/>
  <c r="Q75" i="38"/>
  <c r="P75" i="38"/>
  <c r="R74" i="38"/>
  <c r="Q74" i="38"/>
  <c r="P74" i="38"/>
  <c r="R73" i="38"/>
  <c r="Q73" i="38"/>
  <c r="P73" i="38"/>
  <c r="R72" i="38"/>
  <c r="Q72" i="38"/>
  <c r="P72" i="38"/>
  <c r="R71" i="38"/>
  <c r="Q71" i="38"/>
  <c r="P71" i="38"/>
  <c r="R70" i="38"/>
  <c r="Q70" i="38"/>
  <c r="P70" i="38"/>
  <c r="R69" i="38"/>
  <c r="Q69" i="38"/>
  <c r="P69" i="38"/>
  <c r="R68" i="38"/>
  <c r="Q68" i="38"/>
  <c r="P68" i="38"/>
  <c r="R67" i="38"/>
  <c r="Q67" i="38"/>
  <c r="P67" i="38"/>
  <c r="R66" i="38"/>
  <c r="Q66" i="38"/>
  <c r="P66" i="38"/>
  <c r="R65" i="38"/>
  <c r="Q65" i="38"/>
  <c r="P65" i="38"/>
  <c r="R64" i="38"/>
  <c r="Q64" i="38"/>
  <c r="P64" i="38"/>
  <c r="R63" i="38"/>
  <c r="Q63" i="38"/>
  <c r="P63" i="38"/>
  <c r="R61" i="38"/>
  <c r="Q61" i="38"/>
  <c r="P61" i="38"/>
  <c r="R60" i="38"/>
  <c r="Q60" i="38"/>
  <c r="P60" i="38"/>
  <c r="R52" i="38"/>
  <c r="Q52" i="38"/>
  <c r="P52" i="38"/>
  <c r="R51" i="38"/>
  <c r="Q51" i="38"/>
  <c r="P51" i="38"/>
  <c r="R50" i="38"/>
  <c r="Q50" i="38"/>
  <c r="P50" i="38"/>
  <c r="R49" i="38"/>
  <c r="Q49" i="38"/>
  <c r="P49" i="38"/>
  <c r="R48" i="38"/>
  <c r="Q48" i="38"/>
  <c r="P48" i="38"/>
  <c r="R47" i="38"/>
  <c r="Q47" i="38"/>
  <c r="P47" i="38"/>
  <c r="R46" i="38"/>
  <c r="Q46" i="38"/>
  <c r="P46" i="38"/>
  <c r="R45" i="38"/>
  <c r="Q45" i="38"/>
  <c r="P45" i="38"/>
  <c r="R44" i="38"/>
  <c r="Q44" i="38"/>
  <c r="P44" i="38"/>
  <c r="R43" i="38"/>
  <c r="Q43" i="38"/>
  <c r="P43" i="38"/>
  <c r="R42" i="38"/>
  <c r="Q42" i="38"/>
  <c r="P42" i="38"/>
  <c r="R41" i="38"/>
  <c r="Q41" i="38"/>
  <c r="P41" i="38"/>
  <c r="R40" i="38"/>
  <c r="Q40" i="38"/>
  <c r="P40" i="38"/>
  <c r="R39" i="38"/>
  <c r="P39" i="38"/>
  <c r="R38" i="38"/>
  <c r="P38" i="38"/>
  <c r="P34" i="38"/>
  <c r="R33" i="38"/>
  <c r="Q33" i="38"/>
  <c r="P33" i="38"/>
  <c r="R32" i="38"/>
  <c r="Q32" i="38"/>
  <c r="P32" i="38"/>
  <c r="R31" i="38"/>
  <c r="Q31" i="38"/>
  <c r="P31" i="38"/>
  <c r="R30" i="38"/>
  <c r="Q30" i="38"/>
  <c r="P30" i="38"/>
  <c r="R29" i="38"/>
  <c r="Q29" i="38"/>
  <c r="P29" i="38"/>
  <c r="R28" i="38"/>
  <c r="Q28" i="38"/>
  <c r="P28" i="38"/>
  <c r="R27" i="38"/>
  <c r="Q27" i="38"/>
  <c r="P27" i="38"/>
  <c r="R26" i="38"/>
  <c r="P26" i="38"/>
  <c r="R25" i="38"/>
  <c r="P25" i="38"/>
  <c r="R24" i="38"/>
  <c r="P24" i="38"/>
  <c r="R23" i="38"/>
  <c r="Q23" i="38"/>
  <c r="P23" i="38"/>
  <c r="R22" i="38"/>
  <c r="Q22" i="38"/>
  <c r="P22" i="38"/>
  <c r="R21" i="38"/>
  <c r="Q21" i="38"/>
  <c r="P21" i="38"/>
  <c r="R20" i="38"/>
  <c r="Q20" i="38"/>
  <c r="P20" i="38"/>
  <c r="R19" i="38"/>
  <c r="Q19" i="38"/>
  <c r="P19" i="38"/>
  <c r="R18" i="38"/>
  <c r="Q18" i="38"/>
  <c r="P18" i="38"/>
  <c r="R17" i="38"/>
  <c r="Q17" i="38"/>
  <c r="P17" i="38"/>
  <c r="R16" i="38"/>
  <c r="Q16" i="38"/>
  <c r="P16" i="38"/>
  <c r="R15" i="38"/>
  <c r="Q15" i="38"/>
  <c r="P15" i="38"/>
  <c r="R14" i="38"/>
  <c r="Q14" i="38"/>
  <c r="P14" i="38"/>
  <c r="R13" i="38"/>
  <c r="Q13" i="38"/>
  <c r="P13" i="38"/>
  <c r="R12" i="38"/>
  <c r="Q12" i="38"/>
  <c r="P12" i="38"/>
  <c r="R11" i="38"/>
  <c r="Q11" i="38"/>
  <c r="P11" i="38"/>
  <c r="R10" i="38"/>
  <c r="Q10" i="38"/>
  <c r="P10" i="38"/>
  <c r="R9" i="38"/>
  <c r="Q9" i="38"/>
  <c r="P9" i="38"/>
  <c r="R7" i="38"/>
  <c r="Q7" i="38"/>
  <c r="P7" i="38"/>
  <c r="R6" i="38"/>
  <c r="Q6" i="38"/>
  <c r="P6" i="38"/>
  <c r="L393" i="20" l="1"/>
  <c r="K393" i="20"/>
  <c r="L355" i="20" l="1"/>
  <c r="K355" i="20"/>
  <c r="L317" i="20"/>
  <c r="K317" i="20"/>
</calcChain>
</file>

<file path=xl/sharedStrings.xml><?xml version="1.0" encoding="utf-8"?>
<sst xmlns="http://schemas.openxmlformats.org/spreadsheetml/2006/main" count="12745" uniqueCount="391">
  <si>
    <t>พารามิเตอร์</t>
  </si>
  <si>
    <t>หน่วย</t>
  </si>
  <si>
    <t>ท่าม่วง</t>
  </si>
  <si>
    <t>บางเลน</t>
  </si>
  <si>
    <t>มหาสวัสดิ์</t>
  </si>
  <si>
    <t>วันที่</t>
  </si>
  <si>
    <t xml:space="preserve"> -</t>
  </si>
  <si>
    <t>-</t>
  </si>
  <si>
    <t>เวลา</t>
  </si>
  <si>
    <t>น.</t>
  </si>
  <si>
    <t>อุณหภูมิ (Lab)</t>
  </si>
  <si>
    <t>องศาเซลเซียส</t>
  </si>
  <si>
    <t>สีจริง</t>
  </si>
  <si>
    <t>แพลตินัม-โคบอลต์</t>
  </si>
  <si>
    <t>กลิ่น</t>
  </si>
  <si>
    <t>ความขุ่น (Lab)</t>
  </si>
  <si>
    <t>ความเป็นกรด-ด่าง (Lab)</t>
  </si>
  <si>
    <t>5.0-9.0</t>
  </si>
  <si>
    <t>ความนำไฟฟ้า (Lab)</t>
  </si>
  <si>
    <t>ไมโครซีเมนส์/ซม.</t>
  </si>
  <si>
    <t>ก./ล.</t>
  </si>
  <si>
    <t>ความเป็นด่างทั้งหมด</t>
  </si>
  <si>
    <t>มก./ล.</t>
  </si>
  <si>
    <t>ความเป็นด่างฟีนอล์ฟทาลีน</t>
  </si>
  <si>
    <t>ปริมาณมวลสารทั้งหมด</t>
  </si>
  <si>
    <t>สารละลาย</t>
  </si>
  <si>
    <t>สารแขวนลอย</t>
  </si>
  <si>
    <t>ความกระด้างทั้งหมด</t>
  </si>
  <si>
    <t>ความกระด้างชั่วคราว</t>
  </si>
  <si>
    <t>ความกระด้างถาวร</t>
  </si>
  <si>
    <t>คลอไรด์</t>
  </si>
  <si>
    <t>ซัลเฟต</t>
  </si>
  <si>
    <t>ออกซิเจนคอนซูม</t>
  </si>
  <si>
    <t>แอมโมเนียอิสระ-ไนโตรเจน</t>
  </si>
  <si>
    <t>ไนโตรเจนทั้งหมด</t>
  </si>
  <si>
    <t>ฟอสฟอรัสทั้งหมด</t>
  </si>
  <si>
    <t>แคลเซียม</t>
  </si>
  <si>
    <t>เหล็ก</t>
  </si>
  <si>
    <t>ฟลูออไรด์</t>
  </si>
  <si>
    <t>แมงกานีส</t>
  </si>
  <si>
    <t>แมกนีเซียม</t>
  </si>
  <si>
    <t>ที.โอ.ซี.</t>
  </si>
  <si>
    <t>UV 254</t>
  </si>
  <si>
    <t>SUVA</t>
  </si>
  <si>
    <t>ล./มก.-ม.</t>
  </si>
  <si>
    <t>ดี.โอ. (สนาม)</t>
  </si>
  <si>
    <t>≥ 4.0</t>
  </si>
  <si>
    <t>บี.โอ.ดี.</t>
  </si>
  <si>
    <t>≤ 2.0</t>
  </si>
  <si>
    <t>แบคทีเรียกลุ่มโคลิฟอร์มทั้งหมด</t>
  </si>
  <si>
    <t>MPN/100 มล.</t>
  </si>
  <si>
    <t>≤ 20,000</t>
  </si>
  <si>
    <t>แบคทีเรียกลุ่มฟีคอลโคลิฟอร์ม</t>
  </si>
  <si>
    <t>≤ 4,000</t>
  </si>
  <si>
    <t>สาหร่ายทั้งหมด</t>
  </si>
  <si>
    <t>สาหร่ายอุดตันบ่อกรอง</t>
  </si>
  <si>
    <t>fDOM</t>
  </si>
  <si>
    <t>ppb</t>
  </si>
  <si>
    <t>คลอโรฟิลล์</t>
  </si>
  <si>
    <t>WQI</t>
  </si>
  <si>
    <t>คะแนน</t>
  </si>
  <si>
    <t>ดิน</t>
  </si>
  <si>
    <t>ND</t>
  </si>
  <si>
    <t>การตรวจสอบหาเชื้อก่อโรคในระบบทางเดินอาหาร ปีงบประมาณ 2555</t>
  </si>
  <si>
    <t>ชนิดของเชื้อที่ตรวจ</t>
  </si>
  <si>
    <t xml:space="preserve"> พ.ย.54</t>
  </si>
  <si>
    <t xml:space="preserve"> เม.ย.55</t>
  </si>
  <si>
    <t>Vibrio cholerae</t>
  </si>
  <si>
    <t>พบ-ไม่พบ / 20 มล.</t>
  </si>
  <si>
    <t>ไม่พบ</t>
  </si>
  <si>
    <t>NAG Vibrio</t>
  </si>
  <si>
    <t>Salmonella sp.</t>
  </si>
  <si>
    <t>Shigella sp.</t>
  </si>
  <si>
    <t>Staphylococcus aureus</t>
  </si>
  <si>
    <t>Clostridium perfringens</t>
  </si>
  <si>
    <t>มาตรฐานแหล่งน้ำผิวดินประเภทที่ 3 ออกตามความใน พรบ. ส่งเสริมและรักษาคุณภาพสิ่งแวดล้อมแห่งชาติ พ.ศ. 2535</t>
  </si>
  <si>
    <t>หน่วยงานที่วิเคราะห์  สวจ.กวน.</t>
  </si>
  <si>
    <t>การตรวจสอบหาเชื้อก่อโรคในระบบทางเดินอาหาร ปีงบประมาณ 2556</t>
  </si>
  <si>
    <t xml:space="preserve"> พ.ย.55</t>
  </si>
  <si>
    <t xml:space="preserve"> เม.ย.56</t>
  </si>
  <si>
    <t>การตรวจสอบหาเชื้อก่อโรคในระบบทางเดินอาหาร ปีงบประมาณ 2557</t>
  </si>
  <si>
    <t xml:space="preserve"> พ.ย.56</t>
  </si>
  <si>
    <t xml:space="preserve"> เม.ย.57</t>
  </si>
  <si>
    <t>การตรวจสอบหาเชื้อก่อโรคในระบบทางเดินอาหาร ปีงบประมาณ 2558</t>
  </si>
  <si>
    <t xml:space="preserve"> พ.ย.57</t>
  </si>
  <si>
    <t xml:space="preserve"> เม.ย.58</t>
  </si>
  <si>
    <t>พบ</t>
  </si>
  <si>
    <t>การตรวจสอบหาเชื้อก่อโรคในระบบทางเดินอาหาร ปีงบประมาณ 2559</t>
  </si>
  <si>
    <t xml:space="preserve"> พ.ย.58</t>
  </si>
  <si>
    <t xml:space="preserve"> เม.ย.59</t>
  </si>
  <si>
    <t>หน่วยงานที่วิเคราะห์  สวจ.กวภ.</t>
  </si>
  <si>
    <t>การตรวจสอบหาเชื้อก่อโรคในระบบทางเดินอาหาร ปีงบประมาณ 2560</t>
  </si>
  <si>
    <t xml:space="preserve"> พ.ย.59</t>
  </si>
  <si>
    <t xml:space="preserve"> เม.ย.60</t>
  </si>
  <si>
    <t>พบ-ไม่พบ / 100 มล.</t>
  </si>
  <si>
    <t>Vibrio cholerae serotype O:1</t>
  </si>
  <si>
    <t>Vibrio cholerae serotype O:139</t>
  </si>
  <si>
    <t>การตรวจสอบหาเชื้อก่อโรคในระบบทางเดินอาหาร ปีงบประมาณ 2561</t>
  </si>
  <si>
    <t xml:space="preserve"> พ.ย.60</t>
  </si>
  <si>
    <t xml:space="preserve"> ธ.ค.60</t>
  </si>
  <si>
    <t xml:space="preserve"> ก.พ.61</t>
  </si>
  <si>
    <t xml:space="preserve"> เม.ย.61</t>
  </si>
  <si>
    <t xml:space="preserve"> มิ.ย.61</t>
  </si>
  <si>
    <t xml:space="preserve"> ส.ค.61</t>
  </si>
  <si>
    <t>การตรวจสอบหาเชื้อก่อโรคในระบบทางเดินอาหาร ปีงบประมาณ 2562</t>
  </si>
  <si>
    <t xml:space="preserve"> ต.ค.61</t>
  </si>
  <si>
    <t xml:space="preserve"> ธ.ค.61</t>
  </si>
  <si>
    <t xml:space="preserve"> ก.พ.62</t>
  </si>
  <si>
    <t xml:space="preserve"> เม.ย.62</t>
  </si>
  <si>
    <t xml:space="preserve"> มิ.ย.62</t>
  </si>
  <si>
    <t xml:space="preserve"> ก.ค.62</t>
  </si>
  <si>
    <t xml:space="preserve"> ส.ค.62</t>
  </si>
  <si>
    <t xml:space="preserve"> ก.ย.62</t>
  </si>
  <si>
    <t>การตรวจสอบหาเชื้อก่อโรคในระบบทางเดินอาหาร ปีงบประมาณ 2563</t>
  </si>
  <si>
    <t xml:space="preserve"> ต.ค.62</t>
  </si>
  <si>
    <t xml:space="preserve"> พ.ย.62</t>
  </si>
  <si>
    <t xml:space="preserve"> ธ.ค.62</t>
  </si>
  <si>
    <t xml:space="preserve"> ม.ค.63</t>
  </si>
  <si>
    <t xml:space="preserve"> ก.พ.63</t>
  </si>
  <si>
    <t xml:space="preserve"> มี.ค.63</t>
  </si>
  <si>
    <t xml:space="preserve"> เม.ย.63</t>
  </si>
  <si>
    <t xml:space="preserve"> พ.ค.63</t>
  </si>
  <si>
    <t xml:space="preserve"> มิ.ย.63</t>
  </si>
  <si>
    <t xml:space="preserve"> ก.ค.63</t>
  </si>
  <si>
    <t xml:space="preserve"> ส.ค.63</t>
  </si>
  <si>
    <t xml:space="preserve"> ก.ย.63</t>
  </si>
  <si>
    <t>การตรวจสอบหาเชื้อก่อโรคในระบบทางเดินอาหาร ปีงบประมาณ 2564</t>
  </si>
  <si>
    <t>การตรวจสอบหาเชื้อก่อโรคในระบบทางเดินอาหาร ปีงบประมาณ 2565</t>
  </si>
  <si>
    <t>การตรวจสอบหาเชื้อโปรโตซัว (Cryptosporidium) ในน้ำจากโรงงานผลิตน้ำมหาสวัสดิ์ ปีงบประมาณ 2555</t>
  </si>
  <si>
    <t>อาการที่ปรากฎ</t>
  </si>
  <si>
    <t xml:space="preserve"> พ.ค.55</t>
  </si>
  <si>
    <t>มาตรฐาน</t>
  </si>
  <si>
    <t>Cryptosporidium sp.</t>
  </si>
  <si>
    <t>ท้องร่วงรุนแรง ต่อเนื่อง</t>
  </si>
  <si>
    <t>พบ-ไม่พบ / 10 ลิตร</t>
  </si>
  <si>
    <t>Giardia sp.</t>
  </si>
  <si>
    <t>การตรวจสอบหาเชื้อโปรโตซัว (Cryptosporidium) ในน้ำจากโรงงานผลิตน้ำมหาสวัสดิ์ ปีงบประมาณ 2556</t>
  </si>
  <si>
    <t xml:space="preserve"> พ.ค.56</t>
  </si>
  <si>
    <t>การตรวจสอบหาเชื้อโปรโตซัว (Cryptosporidium) ในน้ำจากโรงงานผลิตน้ำมหาสวัสดิ์ ปีงบประมาณ 2557</t>
  </si>
  <si>
    <t xml:space="preserve"> พ.ค.57</t>
  </si>
  <si>
    <t>การตรวจสอบหาเชื้อโปรโตซัว (Cryptosporidium) ในน้ำจากโรงงานผลิตน้ำมหาสวัสดิ์ ปีงบประมาณ 2558</t>
  </si>
  <si>
    <t xml:space="preserve"> พ.ค.58</t>
  </si>
  <si>
    <t>การตรวจสอบหาเชื้อโปรโตซัว (Cryptosporidium) ในน้ำจากโรงงานผลิตน้ำมหาสวัสดิ์ ปีงบประมาณ 2559</t>
  </si>
  <si>
    <t xml:space="preserve"> พ.ค.59</t>
  </si>
  <si>
    <t>Cyclospora sp.</t>
  </si>
  <si>
    <t>การตรวจสอบหาเชื้อโปรโตซัว (Cryptosporidium) ในน้ำจากโรงงานผลิตน้ำมหาสวัสดิ์ ปีงบประมาณ 2560</t>
  </si>
  <si>
    <t xml:space="preserve"> มี.ค.60</t>
  </si>
  <si>
    <t xml:space="preserve"> พ.ค.60</t>
  </si>
  <si>
    <t xml:space="preserve"> มิ.ย.60</t>
  </si>
  <si>
    <t xml:space="preserve"> ก.ค.60</t>
  </si>
  <si>
    <t xml:space="preserve"> ส.ค.60</t>
  </si>
  <si>
    <t xml:space="preserve"> ก.ย.60</t>
  </si>
  <si>
    <t>หน่วยงานที่วิเคราะห์  : กรมวิทยาศาสตร์การแพทย์</t>
  </si>
  <si>
    <t>การตรวจสอบหาเชื้อโปรโตซัว (Cryptosporidium) ในน้ำจากโรงงานผลิตน้ำมหาสวัสดิ์ ปีงบประมาณ 2561</t>
  </si>
  <si>
    <t xml:space="preserve"> ต.ค.60</t>
  </si>
  <si>
    <t xml:space="preserve"> ม.ค.61</t>
  </si>
  <si>
    <t xml:space="preserve"> มี.ค.61</t>
  </si>
  <si>
    <t xml:space="preserve"> พ.ค.61</t>
  </si>
  <si>
    <t xml:space="preserve"> ก.ค.61</t>
  </si>
  <si>
    <t xml:space="preserve"> ก.ย.61</t>
  </si>
  <si>
    <t>การตรวจสอบหาเชื้อโปรโตซัว (Cryptosporidium) ในน้ำจากโรงงานผลิตน้ำมหาสวัสดิ์ ปีงบประมาณ 2562</t>
  </si>
  <si>
    <t xml:space="preserve"> พ.ย.61</t>
  </si>
  <si>
    <t xml:space="preserve"> ม.ค.62</t>
  </si>
  <si>
    <t xml:space="preserve"> มี.ค.62</t>
  </si>
  <si>
    <t xml:space="preserve"> พ.ค.62</t>
  </si>
  <si>
    <t>การตรวจสอบหาเชื้อโปรโตซัว (Cryptosporidium) ในน้ำจากโรงงานผลิตน้ำมหาสวัสดิ์ ปีงบประมาณ 2563</t>
  </si>
  <si>
    <t xml:space="preserve">*ตั้งแต่เดือน ส.ค.63 เป็นต้นไป เปลี่ยนจุดเก็บโปรโตซัว จากท่าม่วง เป็นบางเลน </t>
  </si>
  <si>
    <t>การตรวจสอบหาเชื้อโปรโตซัว (Cryptosporidium) ในน้ำจากโรงงานผลิตน้ำมหาสวัสดิ์ ปีงบประมาณ 2564</t>
  </si>
  <si>
    <t>การตรวจสอบหาเชื้อโปรโตซัว (Cryptosporidium) ในน้ำจากโรงงานผลิตน้ำมหาสวัสดิ์ ปีงบประมาณ 2565</t>
  </si>
  <si>
    <t>การตรวจสอบสารกำจัดวัชพืชในน้ำดิบหน้าโรงงานผลิตน้ำมหาสวัสดิ์ ปีงบประมาณ 2560</t>
  </si>
  <si>
    <t>ชนิดสารกำจัดวัชพืช</t>
  </si>
  <si>
    <t>Detection limit</t>
  </si>
  <si>
    <t>Atrazine</t>
  </si>
  <si>
    <t>µg/l</t>
  </si>
  <si>
    <t>Glyphosate</t>
  </si>
  <si>
    <t>AMPA</t>
  </si>
  <si>
    <t>Paraquat</t>
  </si>
  <si>
    <t xml:space="preserve">พ.ค. 60 เปลี่ยนหน่วยจาก mg/l เป็น µg/l เปลี่ยน Detection limit ของ Atrazine, Glyphosate, AMPA และ Paraquat จาก 0.001, 0.005, 0.005 และ 0.005 เป็น 0.10, 5.00, 5.00 และ 5.00 </t>
  </si>
  <si>
    <t>การตรวจสอบสารกำจัดวัชพืชในน้ำดิบหน้าโรงงานผลิตน้ำมหาสวัสดิ์ ปีงบประมาณ 2561</t>
  </si>
  <si>
    <t>พ.ค. 61 เปลี่ยน Detection limit ของ Atrazine จาก 0.10 เป็น  -</t>
  </si>
  <si>
    <t>การตรวจสอบสารกำจัดวัชพืชในน้ำดิบหน้าโรงงานผลิตน้ำมหาสวัสดิ์ ปีงบประมาณ 2562</t>
  </si>
  <si>
    <t>การตรวจสอบสารกำจัดวัชพืชในน้ำดิบหน้าโรงงานผลิตน้ำมหาสวัสดิ์ ปีงบประมาณ 2563</t>
  </si>
  <si>
    <t>การตรวจสอบสารกำจัดวัชพืชในน้ำดิบหน้าโรงงานผลิตน้ำมหาสวัสดิ์ ปีงบประมาณ 2564</t>
  </si>
  <si>
    <t xml:space="preserve"> พ.ย.63</t>
  </si>
  <si>
    <t xml:space="preserve"> พ.ค.64</t>
  </si>
  <si>
    <t>&lt;0.10</t>
  </si>
  <si>
    <t>การตรวจสอบสารกำจัดวัชพืชในน้ำดิบหน้าโรงงานผลิตน้ำมหาสวัสดิ์ ปีงบประมาณ 2565</t>
  </si>
  <si>
    <t xml:space="preserve"> พ.ย.64</t>
  </si>
  <si>
    <t xml:space="preserve"> พ.ค.65</t>
  </si>
  <si>
    <t>การตรวจสอบสารพิษทางการเกษตรในน้ำดิบหน้าโรงงานผลิตน้ำมหาสวัสดิ์ ปีงบประมาณ 2555</t>
  </si>
  <si>
    <t>การตรวจสอบโลหะหนักน้ำดิบหน้าโรงงานผลิตน้ำมหาสวัสดิ์ ปีงบประมาณ 2555</t>
  </si>
  <si>
    <t>ชนิดของโลหะหนัก</t>
  </si>
  <si>
    <t>Organochlorine Pesticide</t>
  </si>
  <si>
    <t>ปรอท</t>
  </si>
  <si>
    <r>
      <t>≤</t>
    </r>
    <r>
      <rPr>
        <sz val="14"/>
        <rFont val="Cordia New"/>
        <family val="2"/>
      </rPr>
      <t xml:space="preserve"> 0.002</t>
    </r>
  </si>
  <si>
    <t>Aldrin</t>
  </si>
  <si>
    <r>
      <t>≤</t>
    </r>
    <r>
      <rPr>
        <sz val="14"/>
        <rFont val="Cordia New"/>
        <family val="2"/>
      </rPr>
      <t xml:space="preserve"> 0.1</t>
    </r>
  </si>
  <si>
    <t>สารหนู</t>
  </si>
  <si>
    <r>
      <t xml:space="preserve">≤ </t>
    </r>
    <r>
      <rPr>
        <sz val="14"/>
        <rFont val="Cordia New"/>
        <family val="2"/>
      </rPr>
      <t>0.01</t>
    </r>
  </si>
  <si>
    <t>Dieldrin</t>
  </si>
  <si>
    <r>
      <t xml:space="preserve">≤ </t>
    </r>
    <r>
      <rPr>
        <sz val="14"/>
        <rFont val="Cordia New"/>
        <family val="2"/>
      </rPr>
      <t>0.2</t>
    </r>
  </si>
  <si>
    <t>นิเกิล</t>
  </si>
  <si>
    <r>
      <t xml:space="preserve">≤ </t>
    </r>
    <r>
      <rPr>
        <sz val="14"/>
        <rFont val="Cordia New"/>
        <family val="2"/>
      </rPr>
      <t>0.1</t>
    </r>
  </si>
  <si>
    <r>
      <t xml:space="preserve">≤ </t>
    </r>
    <r>
      <rPr>
        <sz val="14"/>
        <rFont val="Cordia New"/>
        <family val="2"/>
      </rPr>
      <t>0.02</t>
    </r>
  </si>
  <si>
    <t>ไซยาไนด์</t>
  </si>
  <si>
    <r>
      <t>≤</t>
    </r>
    <r>
      <rPr>
        <sz val="14"/>
        <rFont val="Cordia New"/>
        <family val="2"/>
      </rPr>
      <t xml:space="preserve"> 0.005</t>
    </r>
  </si>
  <si>
    <t>ฟีนอล</t>
  </si>
  <si>
    <r>
      <t xml:space="preserve">≤ </t>
    </r>
    <r>
      <rPr>
        <sz val="14"/>
        <rFont val="Cordia New"/>
        <family val="2"/>
      </rPr>
      <t>0.005</t>
    </r>
  </si>
  <si>
    <t>หน่วยงานที่วิเคราะห์  บริษัท ยูไนเต็ด แอนนาลิสต์ แอนด์ เอ็นจิเนียริ่ง คอนซัลแตนท์ จำกัด</t>
  </si>
  <si>
    <t>Endrin</t>
  </si>
  <si>
    <t>Endrin Aldehyde</t>
  </si>
  <si>
    <t>Endosulfan sulfate</t>
  </si>
  <si>
    <t>Endosulfan I</t>
  </si>
  <si>
    <t>Endosulfan II</t>
  </si>
  <si>
    <t>p,p - DDD</t>
  </si>
  <si>
    <t>p,p - DDE</t>
  </si>
  <si>
    <t>p,p - DDT</t>
  </si>
  <si>
    <t>Heptachlor</t>
  </si>
  <si>
    <t>รวมกัน</t>
  </si>
  <si>
    <t>Heptachlor Epoxide</t>
  </si>
  <si>
    <t>ไม่เกิน 0.2</t>
  </si>
  <si>
    <t>Organophosphate Pesticide</t>
  </si>
  <si>
    <t>Dimethoate</t>
  </si>
  <si>
    <t>mg/l</t>
  </si>
  <si>
    <t>Ethoprophos</t>
  </si>
  <si>
    <t>EPN</t>
  </si>
  <si>
    <t>Malathion</t>
  </si>
  <si>
    <t>Methamidophos</t>
  </si>
  <si>
    <t>Methidathion</t>
  </si>
  <si>
    <t>Methyl parathion</t>
  </si>
  <si>
    <t>Mevinphos</t>
  </si>
  <si>
    <t>Monocrotophos</t>
  </si>
  <si>
    <t>วิเคราะห์โดยบริษัท United Analyst and Engineering Consultant Co.Ltd.ได้รับการรับรองมาตรฐาน ISO 17025</t>
  </si>
  <si>
    <t>การตรวจสอบสารพิษทางการเกษตรในน้ำดิบหน้าโรงงานผลิตน้ำมหาสวัสดิ์ ปีงบประมาณ 2556</t>
  </si>
  <si>
    <t>การตรวจสอบโลหะหนักน้ำดิบหน้าโรงงานผลิตน้ำมหาสวัสดิ์ ปีงบประมาณ 2556</t>
  </si>
  <si>
    <t>การตรวจสอบสารพิษทางการเกษตรในน้ำดิบหน้าโรงงานผลิตน้ำมหาสวัสดิ์ ปีงบประมาณ 2557</t>
  </si>
  <si>
    <t>การตรวจสอบโลหะหนักน้ำดิบหน้าโรงงานผลิตน้ำมหาสวัสดิ์ ปีงบประมาณ 2557</t>
  </si>
  <si>
    <t>การตรวจสอบสารพิษทางการเกษตรในน้ำดิบหน้าโรงงานผลิตน้ำมหาสวัสดิ์ ปีงบประมาณ 2558</t>
  </si>
  <si>
    <t>การตรวจสอบโลหะหนักน้ำดิบหน้าโรงงานผลิตน้ำมหาสวัสดิ์ ปีงบประมาณ 2558</t>
  </si>
  <si>
    <t>Chlorpyrifos</t>
  </si>
  <si>
    <t>Phosalone</t>
  </si>
  <si>
    <t>Profenofos</t>
  </si>
  <si>
    <t>Triazophos</t>
  </si>
  <si>
    <t>การตรวจสอบสารพิษทางการเกษตรในน้ำดิบหน้าโรงงานผลิตน้ำมหาสวัสดิ์ ปีงบประมาณ 2559</t>
  </si>
  <si>
    <t>การตรวจสอบโลหะหนักน้ำดิบหน้าโรงงานผลิตน้ำมหาสวัสดิ์ ปีงบประมาณ 2559</t>
  </si>
  <si>
    <t>การตรวจสอบสารพิษทางการเกษตรในน้ำดิบหน้าโรงงานผลิตน้ำมหาสวัสดิ์ ปีงบประมาณ 2560</t>
  </si>
  <si>
    <t>การตรวจสอบโลหะหนักน้ำดิบหน้าโรงงานผลิตน้ำมหาสวัสดิ์ ปีงบประมาณ 2560</t>
  </si>
  <si>
    <t xml:space="preserve">                     Detection limit</t>
  </si>
  <si>
    <t>การตรวจสอบสารพิษทางการเกษตรในน้ำดิบหน้าโรงงานผลิตน้ำมหาสวัสดิ์ ปีงบประมาณ 2561</t>
  </si>
  <si>
    <t>การตรวจสอบโลหะหนักน้ำดิบหน้าโรงงานผลิตน้ำมหาสวัสดิ์ ปีงบประมาณ 2561</t>
  </si>
  <si>
    <t>Methoxychlor</t>
  </si>
  <si>
    <t>การตรวจสอบสารพิษทางการเกษตรในน้ำดิบหน้าโรงงานผลิตน้ำมหาสวัสดิ์ ปีงบประมาณ 2562</t>
  </si>
  <si>
    <t>การตรวจสอบโลหะหนักน้ำดิบหน้าโรงงานผลิตน้ำมหาสวัสดิ์ ปีงบประมาณ 2562</t>
  </si>
  <si>
    <t>การตรวจสอบโลหะหนักและสารพิษทางการเกษตรในน้ำดิบหน้าโรงงานผลิตน้ำมหาสวัสดิ์ ปีงบประมาณ 2563</t>
  </si>
  <si>
    <t>การตรวจสอบโลหะหนักในน้ำดิบหน้าโรงงานผลิตน้ำมหาสวัสดิ์ ปีงบประมาณ 2563</t>
  </si>
  <si>
    <t>ชนิดของสารพิษ</t>
  </si>
  <si>
    <t>≤ 0.002</t>
  </si>
  <si>
    <t>≤ 0.02</t>
  </si>
  <si>
    <t>≤ 0.01</t>
  </si>
  <si>
    <t>≤ 0.1</t>
  </si>
  <si>
    <t>≤ 0.005</t>
  </si>
  <si>
    <t>≤ 0.2</t>
  </si>
  <si>
    <t>การตรวจสอบโลหะหนักและสารพิษทางการเกษตรในน้ำดิบหน้าโรงงานผลิตน้ำมหาสวัสดิ์ ปีงบประมาณ 2564</t>
  </si>
  <si>
    <t>การตรวจสอบโลหะหนักในน้ำดิบหน้าโรงงานผลิตน้ำมหาสวัสดิ์ ปีงบประมาณ 2564</t>
  </si>
  <si>
    <t>&lt;0.0005</t>
  </si>
  <si>
    <t>&lt;0.02</t>
  </si>
  <si>
    <t>&lt;0.001</t>
  </si>
  <si>
    <t>Chlordane</t>
  </si>
  <si>
    <t>วิเคราะห์โดยบริษัท Special Lab Envi and Consultant Co.Ltd. ได้รับการรับรองมาตรฐาน ISO 17025</t>
  </si>
  <si>
    <t>การตรวจสอบโลหะหนักและสารพิษทางการเกษตรในน้ำดิบหน้าโรงงานผลิตน้ำมหาสวัสดิ์ ปีงบประมาณ 2565</t>
  </si>
  <si>
    <t>การตรวจสอบโลหะหนักในน้ำดิบหน้าโรงงานผลิตน้ำมหาสวัสดิ์ ปีงบประมาณ 2565</t>
  </si>
  <si>
    <t>การตรวจสอบกัมมันตรังสีในน้ำดิบหน้าโรงงานผลิตน้ำมหาสวัสดิ์ ปีงบประมาณ 2559</t>
  </si>
  <si>
    <t>กัมมันตรังสีรวม</t>
  </si>
  <si>
    <t>*มาตรฐาน</t>
  </si>
  <si>
    <t>**มาตรฐาน</t>
  </si>
  <si>
    <t>บีตา</t>
  </si>
  <si>
    <t>Bq/l</t>
  </si>
  <si>
    <t>แอลฟา</t>
  </si>
  <si>
    <t>0.004 ± 0.002</t>
  </si>
  <si>
    <t>*เกณฑ์มาตรฐานความปลอดภัยสำหรับกัมมันตรังสีรวมบีตาและรวมแอลฟาในน้ำดื่มที่กำหนดโดย Guideline for Drinking-Water</t>
  </si>
  <si>
    <t>Vol.1 Recommendation, World Health Organization, Geneva, 2004</t>
  </si>
  <si>
    <t>**มาตรฐานแหล่งน้ำผิวดินประเภทที่ 3</t>
  </si>
  <si>
    <t>การตรวจสอบกัมมันตรังสีในน้ำดิบหน้าโรงงานผลิตน้ำมหาสวัสดิ์ ปีงบประมาณ 2560</t>
  </si>
  <si>
    <t>&lt;MDC</t>
  </si>
  <si>
    <t>การตรวจสอบกัมมันตรังสีในน้ำดิบหน้าโรงงานผลิตน้ำมหาสวัสดิ์ ปีงบประมาณ 2561</t>
  </si>
  <si>
    <t>การตรวจสอบกัมมันตรังสีในน้ำดิบหน้าโรงงานผลิตน้ำมหาสวัสดิ์ ปีงบประมาณ 2562</t>
  </si>
  <si>
    <t>การตรวจสอบกัมมันตรังสีในน้ำดิบหน้าโรงงานผลิตน้ำมหาสวัสดิ์ ปีงบประมาณ 2563</t>
  </si>
  <si>
    <t>การตรวจสอบกัมมันตรังสีในน้ำดิบหน้าโรงงานผลิตน้ำมหาสวัสดิ์ ปีงบประมาณ 2564</t>
  </si>
  <si>
    <t>&lt;0.05</t>
  </si>
  <si>
    <t>&gt;24196</t>
  </si>
  <si>
    <t>&lt;1</t>
  </si>
  <si>
    <t>0.065 ± 0.006</t>
  </si>
  <si>
    <t>0.072 ± 0.007</t>
  </si>
  <si>
    <t>การตรวจสอบกัมมันตรังสีในน้ำดิบหน้าโรงงานผลิตน้ำมหาสวัสดิ์ ปีงบประมาณ 2565</t>
  </si>
  <si>
    <t>&lt;0.00003</t>
  </si>
  <si>
    <t>&lt;10</t>
  </si>
  <si>
    <t>การตรวจสอบหาเชื้อโปรโตซัว (Cryptosporidium) ในน้ำจากโรงงานผลิตน้ำมหาสวัสดิ์ ปีงบประมาณ 2566</t>
  </si>
  <si>
    <t>การตรวจสอบหาเชื้อก่อโรคในระบบทางเดินอาหาร ปีงบประมาณ 2566</t>
  </si>
  <si>
    <t xml:space="preserve"> พ.ย.65</t>
  </si>
  <si>
    <t xml:space="preserve"> พ.ค.66</t>
  </si>
  <si>
    <t>การตรวจสอบสารกำจัดวัชพืชในน้ำดิบหน้าโรงงานผลิตน้ำมหาสวัสดิ์ ปีงบประมาณ 2566</t>
  </si>
  <si>
    <t>การตรวจสอบกัมมันตรังสีในน้ำดิบหน้าโรงงานผลิตน้ำมหาสวัสดิ์ ปีงบประมาณ 2566</t>
  </si>
  <si>
    <t>การตรวจสอบโลหะหนักและสารพิษทางการเกษตรในน้ำดิบหน้าโรงงานผลิตน้ำมหาสวัสดิ์ ปีงบประมาณ 2566</t>
  </si>
  <si>
    <t>การตรวจสอบโลหะหนักในน้ำดิบหน้าโรงงานผลิตน้ำมหาสวัสดิ์ ปีงบประมาณ 2566</t>
  </si>
  <si>
    <t>12.52</t>
  </si>
  <si>
    <t>12.31</t>
  </si>
  <si>
    <t>11.31</t>
  </si>
  <si>
    <t>10.07</t>
  </si>
  <si>
    <t>คุณภาพน้ำดิบแม่น้ำแม่กลองเหนือจุดรับน้ำ อ.ท่าม่วง 10 กม. ประจำปีงบประมาณ 2561</t>
  </si>
  <si>
    <t>สูงสุด</t>
  </si>
  <si>
    <t>ต่ำสุด</t>
  </si>
  <si>
    <t>ค่าเฉลี่ย</t>
  </si>
  <si>
    <t>มาตรฐานน้ำผิวดิน ประเภทที่ 3</t>
  </si>
  <si>
    <t>อุณหภูมิ</t>
  </si>
  <si>
    <t>ความขุ่น</t>
  </si>
  <si>
    <t>เอ็นทียู</t>
  </si>
  <si>
    <t>ความเป็นกรด-ด่าง</t>
  </si>
  <si>
    <t>ความนำจำเพาะ</t>
  </si>
  <si>
    <t>ไมโครโมส์/ซม.</t>
  </si>
  <si>
    <t>แอมโมเนียอัลบูมินอย-ไนโตรเจน</t>
  </si>
  <si>
    <t>ไนเตรท-ไนโตรเจน</t>
  </si>
  <si>
    <t>ไนไตรท์-ไนโตรเจน</t>
  </si>
  <si>
    <t>&lt;0.03</t>
  </si>
  <si>
    <t>ปรอท (Mercury)</t>
  </si>
  <si>
    <t>อาร์เฃนิค (Arsenic)</t>
  </si>
  <si>
    <t>&lt; 0.05</t>
  </si>
  <si>
    <t>ทองแดง (Copper)</t>
  </si>
  <si>
    <t>สังกะสี (Zinc)</t>
  </si>
  <si>
    <t>ตะกั่ว (Lead)</t>
  </si>
  <si>
    <t>โครเมี่ยม (Chromium)</t>
  </si>
  <si>
    <t>แคดเมี่ยม (Cadmium)</t>
  </si>
  <si>
    <t>โซเดียม (Sodium)</t>
  </si>
  <si>
    <t>โพแทสเซียม (Potassium)</t>
  </si>
  <si>
    <t>ดี.โอ.ซี</t>
  </si>
  <si>
    <t>L/mg-M</t>
  </si>
  <si>
    <t>ดี.โอ.</t>
  </si>
  <si>
    <t>โคลิฟอร์มแบคทีเรีย</t>
  </si>
  <si>
    <t>&gt;16,000</t>
  </si>
  <si>
    <t>ฟิคอลโคลิฟอร์มแบคทีเรีย</t>
  </si>
  <si>
    <t>ไมโครกรัม/ลิตร</t>
  </si>
  <si>
    <t>หมายเหตุ :  มาตรฐานคุณภาพน้ำในแหล่งน้ำผิวดินที่มิใช่ทะเล  ประเภทที่ 3 ประกาศกระทรวงวิทยาศาสตร์ เทคโนโลยีและสิ่งแวดล้อม 2537</t>
  </si>
  <si>
    <t xml:space="preserve">                : ค่าออกซิเจนละลายน้ำเป็นเกณฑ์มาตรฐานต่ำสุด</t>
  </si>
  <si>
    <t>**ตั้งแต่เดือน ธ.ค.62 เป็นต้นไป เปลี่ยนวิธีทดสอบหา ตะกั่ว โครเมียม แคดเมียม โซเดียม โพแทสเซียม และสังกะสี จากเดิม AAS เป็นวิธี ICP-OES</t>
  </si>
  <si>
    <t>คุณภาพน้ำดิบหน้าจุดรับน้ำดิบท่าม่วง เขื่อนแม่กลอง จังหวัดกาญจนบุรี ประจำปีงบประมาณ 2561</t>
  </si>
  <si>
    <t>&lt; 0.03</t>
  </si>
  <si>
    <t>สาหร่าย</t>
  </si>
  <si>
    <t>หน่วย/100 มล.</t>
  </si>
  <si>
    <t>คุณภาพน้ำดิบหน้าสถานีสูบน้ำดิบบางเลน ประจำปีงบประมาณ 2561</t>
  </si>
  <si>
    <t xml:space="preserve">  -</t>
  </si>
  <si>
    <t>&lt; 0.00003</t>
  </si>
  <si>
    <t>สาหร่าย Aulacoseira sp.</t>
  </si>
  <si>
    <t xml:space="preserve">               : ค่าออกซิเจนละลายน้ำเป็นเกณฑ์มาตรฐานต่ำสุด</t>
  </si>
  <si>
    <t>คุณภาพน้ำดิบหน้าโรงงานผลิตน้ำมหาสวัสดิ์ ประจำปีงบประมาณ 2561</t>
  </si>
  <si>
    <t>คุณภาพน้ำดิบแม่น้ำแม่กลองเหนือจุดรับน้ำ อ.ท่าม่วง 10 กม. ประจำปีงบประมาณ 2562</t>
  </si>
  <si>
    <t>สารหนู (Arsenic)</t>
  </si>
  <si>
    <t>แบคทีเรีย E.coli</t>
  </si>
  <si>
    <t>&lt;100</t>
  </si>
  <si>
    <t>คุณภาพน้ำดิบหน้าจุดรับน้ำดิบท่าม่วง เขื่อนแม่กลอง จังหวัดกาญจนบุรี ประจำปีงบประมาณ 2562</t>
  </si>
  <si>
    <t xml:space="preserve">ความขุ่น </t>
  </si>
  <si>
    <t>ความนำไฟฟ้า</t>
  </si>
  <si>
    <t>โครเมียม (Chromium)</t>
  </si>
  <si>
    <t>แคดเมียม (Cadmium)</t>
  </si>
  <si>
    <t>คุณภาพน้ำดิบหน้าสถานีสูบน้ำดิบบางเลน ประจำปีงบประมาณ 2562</t>
  </si>
  <si>
    <t>คุณภาพน้ำดิบหน้าโรงงานผลิตน้ำมหาสวัสดิ์ ประจำปีงบประมาณ 2562</t>
  </si>
  <si>
    <t>คุณภาพน้ำดิบแม่น้ำแม่กลองเหนือจุดรับน้ำ อ.ท่าม่วง 10 กม. ประจำปีงบประมาณ 2563</t>
  </si>
  <si>
    <t>ความเค็ม (สนาม)</t>
  </si>
  <si>
    <t>คุณภาพน้ำดิบหน้าจุดรับน้ำดิบท่าม่วง เขื่อนแม่กลอง จังหวัดกาญจนบุรี ประจำปีงบประมาณ 2563</t>
  </si>
  <si>
    <t>&lt;0.01</t>
  </si>
  <si>
    <t>คุณภาพน้ำดิบหน้าสถานีสูบน้ำดิบบางเลน ประจำปีงบประมาณ 2563</t>
  </si>
  <si>
    <t>คุณภาพน้ำดิบหน้าโรงงานผลิตน้ำมหาสวัสดิ์ ประจำปีงบประมาณ 2563</t>
  </si>
  <si>
    <t>คุณภาพน้ำดิบแม่น้ำแม่กลองเหนือจุดรับน้ำ อ.ท่าม่วง 10 กม. ประจำปีงบประมาณ 2564</t>
  </si>
  <si>
    <t>คุณภาพน้ำดิบหน้าจุดรับน้ำดิบท่าม่วง เขื่อนแม่กลอง จังหวัดกาญจนบุรี ประจำปีงบประมาณ 2564</t>
  </si>
  <si>
    <t>คุณภาพน้ำดิบหน้าสถานีสูบน้ำดิบบางเลน ประจำปีงบประมาณ 2564</t>
  </si>
  <si>
    <t>คุณภาพน้ำดิบหน้าโรงงานผลิตน้ำมหาสวัสดิ์ ประจำปีงบประมาณ 2564</t>
  </si>
  <si>
    <t>**ม.ค.65 ไม่ได้เก็บเคมีละเอียด เนื่องจากสถานการณ์โควิด omicron ระบาด</t>
  </si>
  <si>
    <t>อุณหภูมิ (สนาม)</t>
  </si>
  <si>
    <t>ความขุ่น (สนาม)</t>
  </si>
  <si>
    <t>ความเป็นกรด-ด่าง (สนาม)</t>
  </si>
  <si>
    <t>ความนำไฟฟ้า (สนาม)</t>
  </si>
  <si>
    <t>มก/ล.</t>
  </si>
  <si>
    <t xml:space="preserve">                   : ค่าออกซิเจนละลายน้ำเป็นเกณฑ์มาตรฐานต่ำสุด</t>
  </si>
  <si>
    <t>13.05</t>
  </si>
  <si>
    <t>13.50</t>
  </si>
  <si>
    <r>
      <t xml:space="preserve">แบคทีเรีย </t>
    </r>
    <r>
      <rPr>
        <i/>
        <sz val="24"/>
        <rFont val="Angsana New"/>
        <family val="1"/>
      </rPr>
      <t>E.coli</t>
    </r>
  </si>
  <si>
    <r>
      <t xml:space="preserve">สาหร่าย </t>
    </r>
    <r>
      <rPr>
        <i/>
        <sz val="24"/>
        <rFont val="Angsana New"/>
        <family val="1"/>
      </rPr>
      <t>Aulacoseira</t>
    </r>
    <r>
      <rPr>
        <sz val="24"/>
        <rFont val="Angsana New"/>
        <family val="1"/>
      </rPr>
      <t xml:space="preserve"> sp.</t>
    </r>
  </si>
  <si>
    <t>12.14</t>
  </si>
  <si>
    <t>11.18</t>
  </si>
  <si>
    <t>11.54</t>
  </si>
  <si>
    <t>10.16</t>
  </si>
  <si>
    <t>12.27</t>
  </si>
  <si>
    <t>13.22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</si>
</sst>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43" formatCode="_-* #,##0.00_-;\-* #,##0.00_-;_-* &quot;-&quot;??_-;_-@_-"/>
    <numFmt numFmtId="187" formatCode="[$-107041E]d\ mmm\ yy;@"/>
    <numFmt numFmtId="188" formatCode="0.0"/>
    <numFmt numFmtId="189" formatCode="0.000"/>
    <numFmt numFmtId="190" formatCode="0.0000"/>
    <numFmt numFmtId="191" formatCode="0.00000"/>
    <numFmt numFmtId="192" formatCode="\ด\ด\ด\ \_x0000_\_x0000_"/>
    <numFmt numFmtId="193" formatCode="[$-101041E]\ mmm\ yy;@"/>
    <numFmt numFmtId="194" formatCode="[$-101041E]mmm\ yy;@"/>
    <numFmt numFmtId="195" formatCode="[$-107041E]\ mmm\ yy;@"/>
    <numFmt numFmtId="196" formatCode="dd"/>
    <numFmt numFmtId="197" formatCode="0.000000"/>
    <numFmt numFmtId="198" formatCode="0.00_)"/>
    <numFmt numFmtId="199" formatCode="00.00"/>
    <numFmt numFmtId="200" formatCode="#,##0.0"/>
    <numFmt numFmtId="201" formatCode="00.0"/>
    <numFmt numFmtId="202" formatCode="00"/>
    <numFmt numFmtId="203" formatCode="#,##0_ ;\-#,##0\ "/>
    <numFmt numFmtId="204" formatCode="#,##0;[Red]#,##0"/>
    <numFmt numFmtId="205" formatCode="#,##0.00;[Red]#,##0.00"/>
  </numFmts>
  <fonts count="36" x14ac:knownFonts="1">
    <font>
      <sz val="10"/>
      <name val="Arial"/>
      <charset val="222"/>
    </font>
    <font>
      <sz val="14"/>
      <name val="Cordia New"/>
      <family val="2"/>
    </font>
    <font>
      <sz val="14"/>
      <name val="AngsanaUPC"/>
      <family val="1"/>
      <charset val="222"/>
    </font>
    <font>
      <sz val="10"/>
      <name val="Arial"/>
      <family val="2"/>
    </font>
    <font>
      <b/>
      <sz val="14"/>
      <color indexed="12"/>
      <name val="Cordia New"/>
      <family val="2"/>
    </font>
    <font>
      <sz val="14"/>
      <color indexed="10"/>
      <name val="Cordia New"/>
      <family val="2"/>
    </font>
    <font>
      <u val="double"/>
      <sz val="14"/>
      <name val="Cordia New"/>
      <family val="2"/>
    </font>
    <font>
      <sz val="11"/>
      <name val="Cordia New"/>
      <family val="2"/>
    </font>
    <font>
      <sz val="14"/>
      <color rgb="FFFF0000"/>
      <name val="Cordia New"/>
      <family val="2"/>
    </font>
    <font>
      <sz val="14"/>
      <color theme="1"/>
      <name val="Cordia New"/>
      <family val="2"/>
    </font>
    <font>
      <sz val="14"/>
      <color indexed="12"/>
      <name val="Cordia New"/>
      <family val="2"/>
    </font>
    <font>
      <b/>
      <sz val="16"/>
      <color indexed="12"/>
      <name val="TH Sarabun New"/>
      <family val="2"/>
    </font>
    <font>
      <sz val="16"/>
      <name val="TH Sarabun New"/>
      <family val="2"/>
    </font>
    <font>
      <sz val="13"/>
      <color theme="1"/>
      <name val="TH Sarabun New"/>
      <family val="2"/>
    </font>
    <font>
      <sz val="14"/>
      <color theme="1"/>
      <name val="TH Sarabun New"/>
      <family val="2"/>
    </font>
    <font>
      <sz val="14"/>
      <name val="TH Sarabun New"/>
      <family val="2"/>
    </font>
    <font>
      <b/>
      <sz val="14"/>
      <color indexed="12"/>
      <name val="AngsanaUPC"/>
      <family val="1"/>
    </font>
    <font>
      <sz val="14"/>
      <name val="AngsanaUPC"/>
      <family val="1"/>
    </font>
    <font>
      <sz val="16"/>
      <name val="Angsana New"/>
      <family val="1"/>
    </font>
    <font>
      <b/>
      <sz val="16"/>
      <name val="Angsana New"/>
      <family val="1"/>
    </font>
    <font>
      <b/>
      <sz val="16"/>
      <color indexed="12"/>
      <name val="Angsana New"/>
      <family val="1"/>
    </font>
    <font>
      <i/>
      <sz val="16"/>
      <name val="Angsana New"/>
      <family val="1"/>
    </font>
    <font>
      <sz val="18"/>
      <name val="Angsana New"/>
      <family val="1"/>
    </font>
    <font>
      <b/>
      <sz val="18"/>
      <name val="Angsana New"/>
      <family val="1"/>
    </font>
    <font>
      <b/>
      <sz val="18"/>
      <color indexed="12"/>
      <name val="Angsana New"/>
      <family val="1"/>
    </font>
    <font>
      <i/>
      <sz val="18"/>
      <name val="Angsana New"/>
      <family val="1"/>
    </font>
    <font>
      <sz val="24"/>
      <name val="Angsana New"/>
      <family val="1"/>
    </font>
    <font>
      <b/>
      <sz val="24"/>
      <name val="Angsana New"/>
      <family val="1"/>
    </font>
    <font>
      <b/>
      <sz val="24"/>
      <color indexed="12"/>
      <name val="Angsana New"/>
      <family val="1"/>
    </font>
    <font>
      <sz val="24"/>
      <color rgb="FFFF0000"/>
      <name val="Angsana New"/>
      <family val="1"/>
    </font>
    <font>
      <sz val="24"/>
      <color theme="1"/>
      <name val="Angsana New"/>
      <family val="1"/>
    </font>
    <font>
      <i/>
      <sz val="24"/>
      <name val="Angsana New"/>
      <family val="1"/>
    </font>
    <font>
      <b/>
      <sz val="24"/>
      <color rgb="FFFF0000"/>
      <name val="Angsana New"/>
      <family val="1"/>
    </font>
    <font>
      <sz val="24"/>
      <color rgb="FF000000"/>
      <name val="Angsana New"/>
      <family val="1"/>
    </font>
    <font>
      <sz val="18"/>
      <color indexed="10"/>
      <name val="Angsana New"/>
      <family val="1"/>
    </font>
    <font>
      <sz val="16"/>
      <color indexed="10"/>
      <name val="Angsana New"/>
      <family val="1"/>
    </font>
  </fonts>
  <fills count="10">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43"/>
        <bgColor indexed="64"/>
      </patternFill>
    </fill>
    <fill>
      <patternFill patternType="solid">
        <fgColor rgb="FFFF0000"/>
        <bgColor indexed="64"/>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
      <patternFill patternType="solid">
        <fgColor rgb="FFFFFF00"/>
        <bgColor indexed="64"/>
      </patternFill>
    </fill>
  </fills>
  <borders count="10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right style="thin">
        <color indexed="64"/>
      </right>
      <top style="dotted">
        <color indexed="64"/>
      </top>
      <bottom/>
      <diagonal/>
    </border>
    <border>
      <left style="medium">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style="medium">
        <color indexed="64"/>
      </right>
      <top style="dashed">
        <color indexed="64"/>
      </top>
      <bottom/>
      <diagonal/>
    </border>
    <border>
      <left/>
      <right/>
      <top style="dotted">
        <color indexed="64"/>
      </top>
      <bottom/>
      <diagonal/>
    </border>
    <border>
      <left style="thin">
        <color indexed="64"/>
      </left>
      <right style="thin">
        <color indexed="64"/>
      </right>
      <top style="dotted">
        <color indexed="64"/>
      </top>
      <bottom style="hair">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2" fillId="0" borderId="0"/>
    <xf numFmtId="0" fontId="3" fillId="0" borderId="0"/>
    <xf numFmtId="0" fontId="1" fillId="0" borderId="0"/>
    <xf numFmtId="0" fontId="17" fillId="0" borderId="0"/>
  </cellStyleXfs>
  <cellXfs count="736">
    <xf numFmtId="0" fontId="0" fillId="0" borderId="0" xfId="0"/>
    <xf numFmtId="0" fontId="4" fillId="0" borderId="0" xfId="0" applyFont="1"/>
    <xf numFmtId="0" fontId="1" fillId="0" borderId="0" xfId="0" applyFont="1"/>
    <xf numFmtId="0" fontId="5" fillId="0" borderId="14" xfId="0" applyFont="1" applyFill="1" applyBorder="1"/>
    <xf numFmtId="0" fontId="1" fillId="0" borderId="23" xfId="0" applyFont="1" applyBorder="1" applyAlignment="1">
      <alignment horizontal="center"/>
    </xf>
    <xf numFmtId="0" fontId="1" fillId="0" borderId="25" xfId="0" applyFont="1" applyBorder="1" applyAlignment="1">
      <alignment horizontal="center"/>
    </xf>
    <xf numFmtId="0" fontId="1" fillId="0" borderId="21" xfId="0" applyFont="1" applyBorder="1" applyAlignment="1">
      <alignment horizontal="center"/>
    </xf>
    <xf numFmtId="0" fontId="1" fillId="0" borderId="55" xfId="0" applyFont="1" applyBorder="1" applyAlignment="1">
      <alignment horizontal="center"/>
    </xf>
    <xf numFmtId="0" fontId="5" fillId="0" borderId="0" xfId="0" applyFont="1" applyFill="1" applyBorder="1"/>
    <xf numFmtId="0" fontId="4" fillId="0" borderId="47" xfId="0" quotePrefix="1" applyFont="1" applyBorder="1" applyAlignment="1"/>
    <xf numFmtId="0" fontId="1" fillId="4" borderId="18" xfId="0" applyFont="1" applyFill="1" applyBorder="1" applyAlignment="1">
      <alignment horizontal="center"/>
    </xf>
    <xf numFmtId="0" fontId="1" fillId="4" borderId="19" xfId="0" applyFont="1" applyFill="1" applyBorder="1" applyAlignment="1">
      <alignment horizontal="center"/>
    </xf>
    <xf numFmtId="193" fontId="1" fillId="4" borderId="18" xfId="0" applyNumberFormat="1" applyFont="1" applyFill="1" applyBorder="1" applyAlignment="1">
      <alignment horizontal="center"/>
    </xf>
    <xf numFmtId="0" fontId="1" fillId="4" borderId="17" xfId="0" applyFont="1" applyFill="1" applyBorder="1" applyAlignment="1">
      <alignment horizontal="center"/>
    </xf>
    <xf numFmtId="0" fontId="2" fillId="0" borderId="33" xfId="0" applyFont="1" applyBorder="1"/>
    <xf numFmtId="0" fontId="1" fillId="0" borderId="33" xfId="0" applyFont="1" applyBorder="1" applyAlignment="1">
      <alignment horizontal="center"/>
    </xf>
    <xf numFmtId="0" fontId="1" fillId="0" borderId="33" xfId="0" applyFont="1" applyBorder="1" applyAlignment="1">
      <alignment horizontal="center" vertical="center"/>
    </xf>
    <xf numFmtId="2" fontId="0" fillId="0" borderId="33" xfId="0" applyNumberFormat="1" applyBorder="1" applyAlignment="1">
      <alignment horizontal="center"/>
    </xf>
    <xf numFmtId="0" fontId="0" fillId="0" borderId="33" xfId="0" applyBorder="1"/>
    <xf numFmtId="0" fontId="2" fillId="0" borderId="23" xfId="0" applyFont="1" applyBorder="1"/>
    <xf numFmtId="0" fontId="1" fillId="0" borderId="23" xfId="0" applyFont="1" applyBorder="1" applyAlignment="1">
      <alignment horizontal="center" vertical="center"/>
    </xf>
    <xf numFmtId="2" fontId="0" fillId="0" borderId="23" xfId="0" applyNumberFormat="1" applyBorder="1" applyAlignment="1">
      <alignment horizontal="center"/>
    </xf>
    <xf numFmtId="0" fontId="0" fillId="0" borderId="23" xfId="0" applyBorder="1"/>
    <xf numFmtId="0" fontId="2" fillId="0" borderId="25" xfId="0" applyFont="1" applyBorder="1"/>
    <xf numFmtId="0" fontId="1" fillId="0" borderId="25" xfId="0" applyFont="1" applyBorder="1" applyAlignment="1">
      <alignment horizontal="center" vertical="center"/>
    </xf>
    <xf numFmtId="2" fontId="0" fillId="0" borderId="25" xfId="0" applyNumberFormat="1" applyBorder="1" applyAlignment="1">
      <alignment horizontal="center"/>
    </xf>
    <xf numFmtId="0" fontId="0" fillId="0" borderId="25" xfId="0" applyBorder="1"/>
    <xf numFmtId="0" fontId="2" fillId="0" borderId="0" xfId="0" applyFont="1" applyBorder="1"/>
    <xf numFmtId="0" fontId="0" fillId="0" borderId="0" xfId="0"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xf>
    <xf numFmtId="2" fontId="0" fillId="0" borderId="0" xfId="0" applyNumberFormat="1" applyBorder="1" applyAlignment="1">
      <alignment horizontal="center"/>
    </xf>
    <xf numFmtId="0" fontId="0" fillId="0" borderId="0" xfId="0" applyBorder="1"/>
    <xf numFmtId="2" fontId="3" fillId="0" borderId="33" xfId="0" applyNumberFormat="1" applyFont="1" applyBorder="1" applyAlignment="1">
      <alignment horizontal="center"/>
    </xf>
    <xf numFmtId="0" fontId="1" fillId="4" borderId="18" xfId="0" applyFont="1" applyFill="1" applyBorder="1"/>
    <xf numFmtId="194" fontId="1" fillId="4" borderId="18" xfId="0" applyNumberFormat="1" applyFont="1" applyFill="1" applyBorder="1" applyAlignment="1">
      <alignment horizontal="center"/>
    </xf>
    <xf numFmtId="194" fontId="1" fillId="4" borderId="34" xfId="0" applyNumberFormat="1" applyFont="1" applyFill="1" applyBorder="1" applyAlignment="1">
      <alignment horizontal="center"/>
    </xf>
    <xf numFmtId="0" fontId="1" fillId="4" borderId="17" xfId="0" applyFont="1" applyFill="1" applyBorder="1"/>
    <xf numFmtId="194" fontId="1" fillId="4" borderId="17" xfId="0" applyNumberFormat="1" applyFont="1" applyFill="1" applyBorder="1" applyAlignment="1">
      <alignment horizontal="center"/>
    </xf>
    <xf numFmtId="0" fontId="1" fillId="6" borderId="58" xfId="0" applyFont="1" applyFill="1" applyBorder="1"/>
    <xf numFmtId="190" fontId="1" fillId="0" borderId="33" xfId="0" applyNumberFormat="1" applyFont="1" applyFill="1" applyBorder="1" applyAlignment="1">
      <alignment horizontal="center"/>
    </xf>
    <xf numFmtId="190" fontId="1" fillId="0" borderId="58" xfId="0" applyNumberFormat="1" applyFont="1" applyFill="1" applyBorder="1" applyAlignment="1">
      <alignment horizontal="center"/>
    </xf>
    <xf numFmtId="0" fontId="7" fillId="0" borderId="60" xfId="0" applyFont="1" applyBorder="1" applyAlignment="1">
      <alignment horizontal="center"/>
    </xf>
    <xf numFmtId="0" fontId="1" fillId="0" borderId="21" xfId="0" applyFont="1" applyBorder="1"/>
    <xf numFmtId="0" fontId="1" fillId="0" borderId="50" xfId="0" applyFont="1" applyBorder="1" applyAlignment="1">
      <alignment horizontal="center"/>
    </xf>
    <xf numFmtId="191" fontId="1" fillId="0" borderId="23" xfId="0" applyNumberFormat="1" applyFont="1" applyFill="1" applyBorder="1" applyAlignment="1">
      <alignment horizontal="center"/>
    </xf>
    <xf numFmtId="2" fontId="1" fillId="0" borderId="21" xfId="0" applyNumberFormat="1" applyFont="1" applyBorder="1" applyAlignment="1">
      <alignment horizontal="center"/>
    </xf>
    <xf numFmtId="0" fontId="7" fillId="0" borderId="42" xfId="0" applyFont="1" applyBorder="1" applyAlignment="1">
      <alignment horizontal="center"/>
    </xf>
    <xf numFmtId="0" fontId="1" fillId="6" borderId="38" xfId="0" applyFont="1" applyFill="1" applyBorder="1"/>
    <xf numFmtId="190" fontId="1" fillId="0" borderId="23" xfId="0" applyNumberFormat="1" applyFont="1" applyFill="1" applyBorder="1" applyAlignment="1">
      <alignment horizontal="center"/>
    </xf>
    <xf numFmtId="0" fontId="1" fillId="0" borderId="20" xfId="0" applyFont="1" applyFill="1" applyBorder="1" applyAlignment="1">
      <alignment horizontal="center"/>
    </xf>
    <xf numFmtId="0" fontId="1" fillId="6" borderId="20" xfId="0" applyFont="1" applyFill="1" applyBorder="1"/>
    <xf numFmtId="191" fontId="1" fillId="0" borderId="20" xfId="0" applyNumberFormat="1" applyFont="1" applyFill="1" applyBorder="1" applyAlignment="1">
      <alignment horizontal="center"/>
    </xf>
    <xf numFmtId="0" fontId="1" fillId="0" borderId="42" xfId="0" applyFont="1" applyBorder="1" applyAlignment="1">
      <alignment horizontal="center"/>
    </xf>
    <xf numFmtId="0" fontId="1" fillId="6" borderId="24" xfId="0" applyFont="1" applyFill="1" applyBorder="1"/>
    <xf numFmtId="189" fontId="1" fillId="0" borderId="25" xfId="0" applyNumberFormat="1" applyFont="1" applyFill="1" applyBorder="1" applyAlignment="1">
      <alignment horizontal="center"/>
    </xf>
    <xf numFmtId="0" fontId="7" fillId="0" borderId="45" xfId="0" applyFont="1" applyBorder="1" applyAlignment="1">
      <alignment horizontal="center"/>
    </xf>
    <xf numFmtId="0" fontId="1" fillId="0" borderId="0" xfId="0" applyFont="1" applyBorder="1"/>
    <xf numFmtId="0" fontId="1" fillId="0" borderId="23" xfId="0" applyFont="1" applyBorder="1"/>
    <xf numFmtId="2" fontId="1" fillId="0" borderId="23" xfId="0" applyNumberFormat="1" applyFont="1" applyBorder="1" applyAlignment="1">
      <alignment horizontal="center"/>
    </xf>
    <xf numFmtId="2" fontId="1" fillId="0" borderId="1" xfId="0" applyNumberFormat="1" applyFont="1" applyBorder="1" applyAlignment="1">
      <alignment horizontal="center"/>
    </xf>
    <xf numFmtId="0" fontId="1" fillId="0" borderId="25" xfId="0" applyFont="1" applyBorder="1"/>
    <xf numFmtId="0" fontId="1" fillId="0" borderId="45" xfId="0" applyFont="1" applyBorder="1" applyAlignment="1">
      <alignment horizontal="center"/>
    </xf>
    <xf numFmtId="2" fontId="1" fillId="0" borderId="25" xfId="0" applyNumberFormat="1" applyFont="1" applyBorder="1" applyAlignment="1">
      <alignment horizontal="center"/>
    </xf>
    <xf numFmtId="2" fontId="1" fillId="0" borderId="44" xfId="0" applyNumberFormat="1" applyFont="1" applyBorder="1" applyAlignment="1">
      <alignment horizontal="center"/>
    </xf>
    <xf numFmtId="0" fontId="4" fillId="0" borderId="0" xfId="0" quotePrefix="1" applyFont="1" applyAlignment="1">
      <alignment horizontal="left"/>
    </xf>
    <xf numFmtId="0" fontId="1" fillId="0" borderId="1" xfId="0" applyFont="1" applyBorder="1" applyAlignment="1">
      <alignment horizontal="center"/>
    </xf>
    <xf numFmtId="2" fontId="1" fillId="0" borderId="4" xfId="0" applyNumberFormat="1" applyFont="1" applyBorder="1" applyAlignment="1">
      <alignment horizontal="center"/>
    </xf>
    <xf numFmtId="0" fontId="1" fillId="0" borderId="16" xfId="0" applyFont="1" applyBorder="1"/>
    <xf numFmtId="0" fontId="1" fillId="0" borderId="48" xfId="0" applyFont="1" applyBorder="1" applyAlignment="1">
      <alignment horizontal="center"/>
    </xf>
    <xf numFmtId="2" fontId="1" fillId="0" borderId="16" xfId="0" applyNumberFormat="1" applyFont="1" applyBorder="1" applyAlignment="1">
      <alignment horizontal="center"/>
    </xf>
    <xf numFmtId="2" fontId="1" fillId="0" borderId="47" xfId="0" applyNumberFormat="1" applyFont="1" applyBorder="1" applyAlignment="1">
      <alignment horizontal="center"/>
    </xf>
    <xf numFmtId="0" fontId="9" fillId="0" borderId="0" xfId="0" applyFont="1" applyFill="1" applyBorder="1"/>
    <xf numFmtId="0" fontId="9" fillId="0" borderId="0" xfId="0" applyFont="1"/>
    <xf numFmtId="0" fontId="8" fillId="0" borderId="14" xfId="0" applyFont="1" applyFill="1" applyBorder="1"/>
    <xf numFmtId="0" fontId="11" fillId="0" borderId="0" xfId="0" quotePrefix="1" applyFont="1" applyAlignment="1">
      <alignment horizontal="left"/>
    </xf>
    <xf numFmtId="0" fontId="12" fillId="0" borderId="0" xfId="0" applyFont="1"/>
    <xf numFmtId="0" fontId="12" fillId="4" borderId="18" xfId="0" applyFont="1" applyFill="1" applyBorder="1"/>
    <xf numFmtId="0" fontId="12" fillId="4" borderId="19" xfId="0" applyFont="1" applyFill="1" applyBorder="1" applyAlignment="1">
      <alignment horizontal="center"/>
    </xf>
    <xf numFmtId="193" fontId="12" fillId="4" borderId="18" xfId="0" applyNumberFormat="1" applyFont="1" applyFill="1" applyBorder="1" applyAlignment="1">
      <alignment horizontal="center"/>
    </xf>
    <xf numFmtId="0" fontId="12" fillId="4" borderId="18" xfId="0" applyFont="1" applyFill="1" applyBorder="1" applyAlignment="1">
      <alignment horizontal="center"/>
    </xf>
    <xf numFmtId="0" fontId="12" fillId="4" borderId="17" xfId="0" applyFont="1" applyFill="1" applyBorder="1"/>
    <xf numFmtId="0" fontId="12" fillId="6" borderId="58" xfId="0" applyFont="1" applyFill="1" applyBorder="1"/>
    <xf numFmtId="0" fontId="12" fillId="0" borderId="33" xfId="0" applyFont="1" applyBorder="1" applyAlignment="1">
      <alignment horizontal="center"/>
    </xf>
    <xf numFmtId="190" fontId="12" fillId="0" borderId="33" xfId="0" applyNumberFormat="1" applyFont="1" applyFill="1" applyBorder="1" applyAlignment="1">
      <alignment horizontal="center"/>
    </xf>
    <xf numFmtId="190" fontId="12" fillId="0" borderId="58" xfId="0" applyNumberFormat="1" applyFont="1" applyFill="1" applyBorder="1" applyAlignment="1">
      <alignment horizontal="center"/>
    </xf>
    <xf numFmtId="0" fontId="12" fillId="0" borderId="60" xfId="0" applyFont="1" applyBorder="1" applyAlignment="1">
      <alignment horizontal="center"/>
    </xf>
    <xf numFmtId="191" fontId="12" fillId="0" borderId="23" xfId="0" applyNumberFormat="1" applyFont="1" applyFill="1" applyBorder="1" applyAlignment="1">
      <alignment horizontal="center"/>
    </xf>
    <xf numFmtId="0" fontId="12" fillId="0" borderId="42" xfId="0" applyFont="1" applyBorder="1" applyAlignment="1">
      <alignment horizontal="center"/>
    </xf>
    <xf numFmtId="0" fontId="12" fillId="6" borderId="38" xfId="0" applyFont="1" applyFill="1" applyBorder="1"/>
    <xf numFmtId="0" fontId="12" fillId="0" borderId="23" xfId="0" applyFont="1" applyBorder="1" applyAlignment="1">
      <alignment horizontal="center"/>
    </xf>
    <xf numFmtId="190" fontId="12" fillId="0" borderId="23" xfId="0" applyNumberFormat="1" applyFont="1" applyFill="1" applyBorder="1" applyAlignment="1">
      <alignment horizontal="center"/>
    </xf>
    <xf numFmtId="0" fontId="12" fillId="0" borderId="20" xfId="0" applyFont="1" applyFill="1" applyBorder="1" applyAlignment="1">
      <alignment horizontal="center"/>
    </xf>
    <xf numFmtId="0" fontId="12" fillId="6" borderId="20" xfId="0" applyFont="1" applyFill="1" applyBorder="1"/>
    <xf numFmtId="0" fontId="12" fillId="6" borderId="24" xfId="0" applyFont="1" applyFill="1" applyBorder="1"/>
    <xf numFmtId="0" fontId="12" fillId="0" borderId="25" xfId="0" applyFont="1" applyBorder="1" applyAlignment="1">
      <alignment horizontal="center"/>
    </xf>
    <xf numFmtId="189" fontId="12" fillId="0" borderId="25" xfId="0" applyNumberFormat="1" applyFont="1" applyFill="1" applyBorder="1" applyAlignment="1">
      <alignment horizontal="center"/>
    </xf>
    <xf numFmtId="0" fontId="12" fillId="0" borderId="45" xfId="0" applyFont="1" applyBorder="1" applyAlignment="1">
      <alignment horizontal="center"/>
    </xf>
    <xf numFmtId="0" fontId="12" fillId="0" borderId="21" xfId="0" applyFont="1" applyBorder="1"/>
    <xf numFmtId="0" fontId="13" fillId="0" borderId="0" xfId="0" applyFont="1" applyFill="1" applyBorder="1"/>
    <xf numFmtId="0" fontId="13" fillId="0" borderId="0" xfId="0" applyFont="1"/>
    <xf numFmtId="0" fontId="12" fillId="0" borderId="23" xfId="0" applyFont="1" applyBorder="1"/>
    <xf numFmtId="0" fontId="12" fillId="0" borderId="50" xfId="0" applyFont="1" applyBorder="1" applyAlignment="1">
      <alignment horizontal="center"/>
    </xf>
    <xf numFmtId="2" fontId="12" fillId="0" borderId="21" xfId="0" applyNumberFormat="1" applyFont="1" applyBorder="1" applyAlignment="1">
      <alignment horizontal="center"/>
    </xf>
    <xf numFmtId="2" fontId="12" fillId="0" borderId="23" xfId="0" applyNumberFormat="1" applyFont="1" applyBorder="1" applyAlignment="1">
      <alignment horizontal="center"/>
    </xf>
    <xf numFmtId="2" fontId="12" fillId="0" borderId="25" xfId="0" applyNumberFormat="1" applyFont="1" applyBorder="1" applyAlignment="1">
      <alignment horizontal="center"/>
    </xf>
    <xf numFmtId="0" fontId="14" fillId="0" borderId="14" xfId="0" applyFont="1" applyFill="1" applyBorder="1"/>
    <xf numFmtId="0" fontId="15" fillId="0" borderId="0" xfId="0" applyFont="1"/>
    <xf numFmtId="191" fontId="12" fillId="0" borderId="4" xfId="0" applyNumberFormat="1" applyFont="1" applyFill="1" applyBorder="1" applyAlignment="1">
      <alignment horizontal="center"/>
    </xf>
    <xf numFmtId="191" fontId="12" fillId="0" borderId="25" xfId="0" applyNumberFormat="1" applyFont="1" applyFill="1" applyBorder="1" applyAlignment="1">
      <alignment horizontal="center"/>
    </xf>
    <xf numFmtId="0" fontId="12" fillId="0" borderId="21" xfId="0" applyFont="1" applyFill="1" applyBorder="1"/>
    <xf numFmtId="0" fontId="1" fillId="0" borderId="50" xfId="0" applyFont="1" applyFill="1" applyBorder="1" applyAlignment="1">
      <alignment horizontal="center"/>
    </xf>
    <xf numFmtId="0" fontId="12" fillId="0" borderId="42" xfId="0" applyFont="1" applyFill="1" applyBorder="1" applyAlignment="1">
      <alignment horizontal="center"/>
    </xf>
    <xf numFmtId="0" fontId="12" fillId="0" borderId="23" xfId="0" applyFont="1" applyFill="1" applyBorder="1"/>
    <xf numFmtId="0" fontId="12" fillId="0" borderId="50" xfId="0" applyFont="1" applyFill="1" applyBorder="1" applyAlignment="1">
      <alignment horizontal="center"/>
    </xf>
    <xf numFmtId="0" fontId="12" fillId="0" borderId="23" xfId="0" applyFont="1" applyFill="1" applyBorder="1" applyAlignment="1">
      <alignment horizontal="center"/>
    </xf>
    <xf numFmtId="0" fontId="12" fillId="0" borderId="25" xfId="0" applyFont="1" applyFill="1" applyBorder="1" applyAlignment="1">
      <alignment horizontal="center"/>
    </xf>
    <xf numFmtId="0" fontId="12" fillId="0" borderId="45" xfId="0" applyFont="1" applyFill="1" applyBorder="1" applyAlignment="1">
      <alignment horizontal="center"/>
    </xf>
    <xf numFmtId="0" fontId="16" fillId="0" borderId="47" xfId="0" quotePrefix="1" applyFont="1" applyBorder="1" applyAlignment="1"/>
    <xf numFmtId="0" fontId="17" fillId="4" borderId="18" xfId="0" applyFont="1" applyFill="1" applyBorder="1" applyAlignment="1">
      <alignment horizontal="center"/>
    </xf>
    <xf numFmtId="0" fontId="17" fillId="4" borderId="19" xfId="0" applyFont="1" applyFill="1" applyBorder="1" applyAlignment="1">
      <alignment horizontal="center"/>
    </xf>
    <xf numFmtId="193" fontId="17" fillId="4" borderId="18" xfId="0" applyNumberFormat="1" applyFont="1" applyFill="1" applyBorder="1" applyAlignment="1">
      <alignment horizontal="center"/>
    </xf>
    <xf numFmtId="0" fontId="17" fillId="4" borderId="17" xfId="0" applyFont="1" applyFill="1" applyBorder="1" applyAlignment="1">
      <alignment horizontal="center"/>
    </xf>
    <xf numFmtId="0" fontId="17" fillId="0" borderId="33" xfId="0" applyFont="1" applyBorder="1"/>
    <xf numFmtId="0" fontId="17" fillId="0" borderId="33" xfId="0" applyFont="1" applyBorder="1" applyAlignment="1">
      <alignment horizontal="center"/>
    </xf>
    <xf numFmtId="0" fontId="17" fillId="0" borderId="33" xfId="0" applyFont="1" applyBorder="1" applyAlignment="1">
      <alignment horizontal="center" vertical="center"/>
    </xf>
    <xf numFmtId="0" fontId="17" fillId="0" borderId="25" xfId="0" applyFont="1" applyBorder="1"/>
    <xf numFmtId="0" fontId="17" fillId="0" borderId="25" xfId="0" applyFont="1" applyBorder="1" applyAlignment="1">
      <alignment horizontal="center"/>
    </xf>
    <xf numFmtId="0" fontId="17" fillId="0" borderId="25" xfId="0" applyFont="1" applyBorder="1" applyAlignment="1">
      <alignment horizontal="center" vertical="center"/>
    </xf>
    <xf numFmtId="0" fontId="17" fillId="0" borderId="0" xfId="0" applyFont="1"/>
    <xf numFmtId="188" fontId="17" fillId="0" borderId="33" xfId="0" applyNumberFormat="1" applyFont="1" applyBorder="1" applyAlignment="1">
      <alignment horizontal="center"/>
    </xf>
    <xf numFmtId="188" fontId="17" fillId="0" borderId="25" xfId="0" applyNumberFormat="1" applyFont="1" applyBorder="1" applyAlignment="1">
      <alignment horizontal="center"/>
    </xf>
    <xf numFmtId="189" fontId="17" fillId="0" borderId="33" xfId="0" applyNumberFormat="1" applyFont="1" applyBorder="1" applyAlignment="1">
      <alignment horizontal="center" vertical="center"/>
    </xf>
    <xf numFmtId="189" fontId="17" fillId="0" borderId="25" xfId="0" applyNumberFormat="1" applyFont="1" applyBorder="1" applyAlignment="1">
      <alignment horizontal="center" vertical="center"/>
    </xf>
    <xf numFmtId="0" fontId="1" fillId="4" borderId="17" xfId="0" applyFont="1" applyFill="1" applyBorder="1" applyAlignment="1">
      <alignment horizontal="center"/>
    </xf>
    <xf numFmtId="0" fontId="1" fillId="4" borderId="19" xfId="0" applyFont="1" applyFill="1" applyBorder="1" applyAlignment="1">
      <alignment horizontal="center"/>
    </xf>
    <xf numFmtId="0" fontId="26" fillId="0" borderId="0" xfId="5" applyFont="1" applyFill="1" applyAlignment="1">
      <alignment vertical="center"/>
    </xf>
    <xf numFmtId="0" fontId="27" fillId="9" borderId="0" xfId="5" applyFont="1" applyFill="1" applyAlignment="1">
      <alignment horizontal="center" vertical="center"/>
    </xf>
    <xf numFmtId="0" fontId="26" fillId="0" borderId="0" xfId="5" applyFont="1" applyAlignment="1">
      <alignment vertical="center"/>
    </xf>
    <xf numFmtId="0" fontId="26" fillId="0" borderId="0" xfId="5" applyFont="1" applyAlignment="1">
      <alignment horizontal="center" vertical="center"/>
    </xf>
    <xf numFmtId="0" fontId="28" fillId="0" borderId="0" xfId="5" quotePrefix="1" applyFont="1" applyAlignment="1">
      <alignment horizontal="left" vertical="center"/>
    </xf>
    <xf numFmtId="0" fontId="27" fillId="0" borderId="0" xfId="5" applyFont="1" applyFill="1" applyAlignment="1">
      <alignment vertical="center"/>
    </xf>
    <xf numFmtId="0" fontId="27" fillId="2" borderId="12" xfId="5" applyFont="1" applyFill="1" applyBorder="1" applyAlignment="1">
      <alignment horizontal="center" vertical="center"/>
    </xf>
    <xf numFmtId="195" fontId="27" fillId="2" borderId="40" xfId="4" applyNumberFormat="1" applyFont="1" applyFill="1" applyBorder="1" applyAlignment="1">
      <alignment horizontal="center" vertical="center"/>
    </xf>
    <xf numFmtId="0" fontId="27" fillId="2" borderId="35" xfId="5" applyFont="1" applyFill="1" applyBorder="1" applyAlignment="1">
      <alignment horizontal="center" vertical="center"/>
    </xf>
    <xf numFmtId="0" fontId="27" fillId="2" borderId="59" xfId="5" applyFont="1" applyFill="1" applyBorder="1" applyAlignment="1">
      <alignment horizontal="center" vertical="center"/>
    </xf>
    <xf numFmtId="0" fontId="27" fillId="2" borderId="33" xfId="5" applyFont="1" applyFill="1" applyBorder="1" applyAlignment="1">
      <alignment horizontal="center" vertical="center"/>
    </xf>
    <xf numFmtId="187" fontId="27" fillId="2" borderId="12" xfId="5" applyNumberFormat="1" applyFont="1" applyFill="1" applyBorder="1" applyAlignment="1">
      <alignment horizontal="center" vertical="center" wrapText="1"/>
    </xf>
    <xf numFmtId="0" fontId="27" fillId="0" borderId="0" xfId="5" applyFont="1" applyAlignment="1">
      <alignment vertical="center"/>
    </xf>
    <xf numFmtId="0" fontId="26" fillId="4" borderId="61" xfId="5" applyNumberFormat="1" applyFont="1" applyFill="1" applyBorder="1" applyAlignment="1">
      <alignment vertical="center"/>
    </xf>
    <xf numFmtId="0" fontId="26" fillId="4" borderId="61" xfId="5" applyNumberFormat="1" applyFont="1" applyFill="1" applyBorder="1" applyAlignment="1">
      <alignment horizontal="center" vertical="center"/>
    </xf>
    <xf numFmtId="1" fontId="26" fillId="0" borderId="62" xfId="5" applyNumberFormat="1" applyFont="1" applyFill="1" applyBorder="1" applyAlignment="1">
      <alignment horizontal="center" vertical="center"/>
    </xf>
    <xf numFmtId="1" fontId="26" fillId="0" borderId="63" xfId="5" applyNumberFormat="1" applyFont="1" applyFill="1" applyBorder="1" applyAlignment="1">
      <alignment horizontal="center" vertical="center"/>
    </xf>
    <xf numFmtId="1" fontId="26" fillId="0" borderId="64" xfId="5" applyNumberFormat="1" applyFont="1" applyFill="1" applyBorder="1" applyAlignment="1">
      <alignment horizontal="center" vertical="center"/>
    </xf>
    <xf numFmtId="196" fontId="26" fillId="6" borderId="62" xfId="5" applyNumberFormat="1" applyFont="1" applyFill="1" applyBorder="1" applyAlignment="1">
      <alignment horizontal="center" vertical="center"/>
    </xf>
    <xf numFmtId="196" fontId="26" fillId="6" borderId="63" xfId="5" applyNumberFormat="1" applyFont="1" applyFill="1" applyBorder="1" applyAlignment="1">
      <alignment horizontal="center" vertical="center"/>
    </xf>
    <xf numFmtId="196" fontId="26" fillId="6" borderId="64" xfId="5" applyNumberFormat="1" applyFont="1" applyFill="1" applyBorder="1" applyAlignment="1">
      <alignment horizontal="center" vertical="center"/>
    </xf>
    <xf numFmtId="0" fontId="26" fillId="6" borderId="61" xfId="5" applyNumberFormat="1" applyFont="1" applyFill="1" applyBorder="1" applyAlignment="1">
      <alignment horizontal="center" vertical="center" wrapText="1"/>
    </xf>
    <xf numFmtId="0" fontId="26" fillId="4" borderId="65" xfId="5" applyFont="1" applyFill="1" applyBorder="1" applyAlignment="1">
      <alignment horizontal="left" vertical="center"/>
    </xf>
    <xf numFmtId="0" fontId="26" fillId="4" borderId="65" xfId="5" quotePrefix="1" applyFont="1" applyFill="1" applyBorder="1" applyAlignment="1">
      <alignment horizontal="center" vertical="center"/>
    </xf>
    <xf numFmtId="2" fontId="26" fillId="0" borderId="66" xfId="5" applyNumberFormat="1" applyFont="1" applyFill="1" applyBorder="1" applyAlignment="1">
      <alignment horizontal="center" vertical="center"/>
    </xf>
    <xf numFmtId="2" fontId="26" fillId="0" borderId="6" xfId="5" applyNumberFormat="1" applyFont="1" applyFill="1" applyBorder="1" applyAlignment="1">
      <alignment horizontal="center" vertical="center"/>
    </xf>
    <xf numFmtId="2" fontId="26" fillId="0" borderId="67" xfId="5" applyNumberFormat="1" applyFont="1" applyFill="1" applyBorder="1" applyAlignment="1">
      <alignment horizontal="center" vertical="center"/>
    </xf>
    <xf numFmtId="2" fontId="26" fillId="6" borderId="66" xfId="5" applyNumberFormat="1" applyFont="1" applyFill="1" applyBorder="1" applyAlignment="1">
      <alignment horizontal="center" vertical="center"/>
    </xf>
    <xf numFmtId="2" fontId="26" fillId="6" borderId="6" xfId="5" applyNumberFormat="1" applyFont="1" applyFill="1" applyBorder="1" applyAlignment="1">
      <alignment horizontal="center" vertical="center"/>
    </xf>
    <xf numFmtId="2" fontId="26" fillId="6" borderId="67" xfId="5" applyNumberFormat="1" applyFont="1" applyFill="1" applyBorder="1" applyAlignment="1">
      <alignment horizontal="center" vertical="center"/>
    </xf>
    <xf numFmtId="0" fontId="26" fillId="6" borderId="65" xfId="5" applyFont="1" applyFill="1" applyBorder="1" applyAlignment="1">
      <alignment horizontal="center" vertical="center"/>
    </xf>
    <xf numFmtId="0" fontId="26" fillId="0" borderId="66" xfId="5" applyFont="1" applyBorder="1" applyAlignment="1">
      <alignment horizontal="center" vertical="center"/>
    </xf>
    <xf numFmtId="0" fontId="26" fillId="0" borderId="6" xfId="5" applyFont="1" applyBorder="1" applyAlignment="1">
      <alignment horizontal="center" vertical="center"/>
    </xf>
    <xf numFmtId="188" fontId="26" fillId="0" borderId="6" xfId="5" applyNumberFormat="1" applyFont="1" applyBorder="1" applyAlignment="1">
      <alignment horizontal="center" vertical="center"/>
    </xf>
    <xf numFmtId="0" fontId="26" fillId="0" borderId="67" xfId="5" applyFont="1" applyBorder="1" applyAlignment="1">
      <alignment horizontal="center" vertical="center"/>
    </xf>
    <xf numFmtId="188" fontId="26" fillId="6" borderId="66" xfId="5" applyNumberFormat="1" applyFont="1" applyFill="1" applyBorder="1" applyAlignment="1">
      <alignment horizontal="center" vertical="center"/>
    </xf>
    <xf numFmtId="188" fontId="26" fillId="6" borderId="6" xfId="5" applyNumberFormat="1" applyFont="1" applyFill="1" applyBorder="1" applyAlignment="1">
      <alignment horizontal="center" vertical="center"/>
    </xf>
    <xf numFmtId="188" fontId="26" fillId="6" borderId="67" xfId="5" applyNumberFormat="1" applyFont="1" applyFill="1" applyBorder="1" applyAlignment="1">
      <alignment horizontal="center" vertical="center"/>
    </xf>
    <xf numFmtId="0" fontId="26" fillId="4" borderId="65" xfId="5" applyFont="1" applyFill="1" applyBorder="1" applyAlignment="1">
      <alignment vertical="center"/>
    </xf>
    <xf numFmtId="0" fontId="26" fillId="4" borderId="65" xfId="5" applyFont="1" applyFill="1" applyBorder="1" applyAlignment="1">
      <alignment horizontal="center" vertical="center"/>
    </xf>
    <xf numFmtId="1" fontId="26" fillId="0" borderId="6" xfId="5" applyNumberFormat="1" applyFont="1" applyBorder="1" applyAlignment="1">
      <alignment horizontal="center" vertical="center"/>
    </xf>
    <xf numFmtId="1" fontId="26" fillId="6" borderId="66" xfId="5" applyNumberFormat="1" applyFont="1" applyFill="1" applyBorder="1" applyAlignment="1">
      <alignment horizontal="center" vertical="center"/>
    </xf>
    <xf numFmtId="1" fontId="26" fillId="6" borderId="6" xfId="5" applyNumberFormat="1" applyFont="1" applyFill="1" applyBorder="1" applyAlignment="1">
      <alignment horizontal="center" vertical="center"/>
    </xf>
    <xf numFmtId="1" fontId="26" fillId="6" borderId="67" xfId="5" applyNumberFormat="1" applyFont="1" applyFill="1" applyBorder="1" applyAlignment="1">
      <alignment horizontal="center" vertical="center"/>
    </xf>
    <xf numFmtId="0" fontId="26" fillId="6" borderId="65" xfId="5" quotePrefix="1" applyFont="1" applyFill="1" applyBorder="1" applyAlignment="1">
      <alignment horizontal="center" vertical="center"/>
    </xf>
    <xf numFmtId="2" fontId="26" fillId="0" borderId="6" xfId="5" applyNumberFormat="1" applyFont="1" applyBorder="1" applyAlignment="1">
      <alignment horizontal="center" vertical="center"/>
    </xf>
    <xf numFmtId="2" fontId="26" fillId="0" borderId="66" xfId="5" applyNumberFormat="1" applyFont="1" applyBorder="1" applyAlignment="1">
      <alignment horizontal="center" vertical="center"/>
    </xf>
    <xf numFmtId="0" fontId="26" fillId="4" borderId="68" xfId="5" applyFont="1" applyFill="1" applyBorder="1" applyAlignment="1">
      <alignment horizontal="center" vertical="center"/>
    </xf>
    <xf numFmtId="1" fontId="26" fillId="0" borderId="6" xfId="5" applyNumberFormat="1" applyFont="1" applyFill="1" applyBorder="1" applyAlignment="1">
      <alignment horizontal="center" vertical="center"/>
    </xf>
    <xf numFmtId="0" fontId="26" fillId="4" borderId="69" xfId="5" applyFont="1" applyFill="1" applyBorder="1" applyAlignment="1">
      <alignment vertical="center"/>
    </xf>
    <xf numFmtId="0" fontId="26" fillId="4" borderId="70" xfId="5" applyFont="1" applyFill="1" applyBorder="1" applyAlignment="1">
      <alignment horizontal="center" vertical="center"/>
    </xf>
    <xf numFmtId="2" fontId="26" fillId="0" borderId="8" xfId="5" applyNumberFormat="1" applyFont="1" applyBorder="1" applyAlignment="1">
      <alignment horizontal="center" vertical="center"/>
    </xf>
    <xf numFmtId="2" fontId="26" fillId="0" borderId="10" xfId="5" applyNumberFormat="1" applyFont="1" applyBorder="1" applyAlignment="1">
      <alignment horizontal="center" vertical="center"/>
    </xf>
    <xf numFmtId="2" fontId="26" fillId="0" borderId="71" xfId="5" applyNumberFormat="1" applyFont="1" applyBorder="1" applyAlignment="1">
      <alignment horizontal="center" vertical="center"/>
    </xf>
    <xf numFmtId="0" fontId="26" fillId="7" borderId="69" xfId="5" applyFont="1" applyFill="1" applyBorder="1" applyAlignment="1">
      <alignment horizontal="center" vertical="center"/>
    </xf>
    <xf numFmtId="0" fontId="26" fillId="4" borderId="65" xfId="5" quotePrefix="1" applyFont="1" applyFill="1" applyBorder="1" applyAlignment="1">
      <alignment horizontal="left" vertical="center"/>
    </xf>
    <xf numFmtId="2" fontId="26" fillId="0" borderId="9" xfId="5" applyNumberFormat="1" applyFont="1" applyBorder="1" applyAlignment="1">
      <alignment horizontal="center" vertical="center"/>
    </xf>
    <xf numFmtId="0" fontId="26" fillId="0" borderId="9" xfId="5" applyFont="1" applyBorder="1" applyAlignment="1">
      <alignment horizontal="center" vertical="center"/>
    </xf>
    <xf numFmtId="189" fontId="26" fillId="0" borderId="9" xfId="5" applyNumberFormat="1" applyFont="1" applyBorder="1" applyAlignment="1">
      <alignment horizontal="center" vertical="center"/>
    </xf>
    <xf numFmtId="189" fontId="26" fillId="6" borderId="66" xfId="5" applyNumberFormat="1" applyFont="1" applyFill="1" applyBorder="1" applyAlignment="1">
      <alignment horizontal="center" vertical="center"/>
    </xf>
    <xf numFmtId="189" fontId="26" fillId="6" borderId="6" xfId="5" applyNumberFormat="1" applyFont="1" applyFill="1" applyBorder="1" applyAlignment="1">
      <alignment horizontal="center" vertical="center"/>
    </xf>
    <xf numFmtId="189" fontId="26" fillId="6" borderId="67" xfId="5" applyNumberFormat="1" applyFont="1" applyFill="1" applyBorder="1" applyAlignment="1">
      <alignment horizontal="center" vertical="center"/>
    </xf>
    <xf numFmtId="2" fontId="26" fillId="6" borderId="65" xfId="5" quotePrefix="1" applyNumberFormat="1" applyFont="1" applyFill="1" applyBorder="1" applyAlignment="1">
      <alignment horizontal="center" vertical="center"/>
    </xf>
    <xf numFmtId="188" fontId="26" fillId="6" borderId="65" xfId="5" quotePrefix="1" applyNumberFormat="1" applyFont="1" applyFill="1" applyBorder="1" applyAlignment="1">
      <alignment horizontal="center" vertical="center"/>
    </xf>
    <xf numFmtId="0" fontId="27" fillId="4" borderId="65" xfId="5" applyFont="1" applyFill="1" applyBorder="1" applyAlignment="1">
      <alignment horizontal="center" vertical="center"/>
    </xf>
    <xf numFmtId="189" fontId="26" fillId="6" borderId="7" xfId="5" applyNumberFormat="1" applyFont="1" applyFill="1" applyBorder="1" applyAlignment="1">
      <alignment horizontal="center" vertical="center"/>
    </xf>
    <xf numFmtId="0" fontId="27" fillId="6" borderId="65" xfId="5" quotePrefix="1" applyFont="1" applyFill="1" applyBorder="1" applyAlignment="1">
      <alignment horizontal="center" vertical="center"/>
    </xf>
    <xf numFmtId="188" fontId="26" fillId="0" borderId="9" xfId="5" applyNumberFormat="1" applyFont="1" applyBorder="1" applyAlignment="1">
      <alignment horizontal="center" vertical="center"/>
    </xf>
    <xf numFmtId="188" fontId="26" fillId="6" borderId="65" xfId="5" applyNumberFormat="1" applyFont="1" applyFill="1" applyBorder="1" applyAlignment="1">
      <alignment horizontal="center" vertical="center"/>
    </xf>
    <xf numFmtId="0" fontId="26" fillId="8" borderId="65" xfId="5" applyFont="1" applyFill="1" applyBorder="1" applyAlignment="1">
      <alignment vertical="center"/>
    </xf>
    <xf numFmtId="197" fontId="26" fillId="0" borderId="9" xfId="5" applyNumberFormat="1" applyFont="1" applyBorder="1" applyAlignment="1">
      <alignment horizontal="center" vertical="center"/>
    </xf>
    <xf numFmtId="2" fontId="26" fillId="0" borderId="72" xfId="5" applyNumberFormat="1" applyFont="1" applyBorder="1" applyAlignment="1">
      <alignment horizontal="center" vertical="center"/>
    </xf>
    <xf numFmtId="191" fontId="26" fillId="6" borderId="66" xfId="5" applyNumberFormat="1" applyFont="1" applyFill="1" applyBorder="1" applyAlignment="1">
      <alignment horizontal="center" vertical="center"/>
    </xf>
    <xf numFmtId="191" fontId="26" fillId="6" borderId="6" xfId="5" applyNumberFormat="1" applyFont="1" applyFill="1" applyBorder="1" applyAlignment="1">
      <alignment horizontal="center" vertical="center"/>
    </xf>
    <xf numFmtId="191" fontId="26" fillId="6" borderId="67" xfId="5" applyNumberFormat="1" applyFont="1" applyFill="1" applyBorder="1" applyAlignment="1">
      <alignment horizontal="center" vertical="center"/>
    </xf>
    <xf numFmtId="189" fontId="26" fillId="6" borderId="65" xfId="5" quotePrefix="1" applyNumberFormat="1" applyFont="1" applyFill="1" applyBorder="1" applyAlignment="1">
      <alignment horizontal="center" vertical="center"/>
    </xf>
    <xf numFmtId="191" fontId="26" fillId="0" borderId="9" xfId="5" applyNumberFormat="1" applyFont="1" applyBorder="1" applyAlignment="1">
      <alignment horizontal="center" vertical="center"/>
    </xf>
    <xf numFmtId="197" fontId="26" fillId="6" borderId="6" xfId="5" applyNumberFormat="1" applyFont="1" applyFill="1" applyBorder="1" applyAlignment="1">
      <alignment horizontal="center" vertical="center"/>
    </xf>
    <xf numFmtId="197" fontId="26" fillId="6" borderId="66" xfId="5" applyNumberFormat="1" applyFont="1" applyFill="1" applyBorder="1" applyAlignment="1">
      <alignment horizontal="center" vertical="center"/>
    </xf>
    <xf numFmtId="197" fontId="26" fillId="6" borderId="67" xfId="5" applyNumberFormat="1" applyFont="1" applyFill="1" applyBorder="1" applyAlignment="1">
      <alignment horizontal="center" vertical="center"/>
    </xf>
    <xf numFmtId="0" fontId="26" fillId="8" borderId="65" xfId="4" applyFont="1" applyFill="1" applyBorder="1" applyAlignment="1">
      <alignment vertical="center"/>
    </xf>
    <xf numFmtId="0" fontId="26" fillId="4" borderId="65" xfId="4" applyFont="1" applyFill="1" applyBorder="1" applyAlignment="1">
      <alignment horizontal="center" vertical="center"/>
    </xf>
    <xf numFmtId="191" fontId="26" fillId="0" borderId="9" xfId="4" applyNumberFormat="1" applyFont="1" applyBorder="1" applyAlignment="1" applyProtection="1">
      <alignment horizontal="center" vertical="center"/>
    </xf>
    <xf numFmtId="0" fontId="26" fillId="0" borderId="9" xfId="4" applyFont="1" applyBorder="1" applyAlignment="1" applyProtection="1">
      <alignment horizontal="center" vertical="center"/>
    </xf>
    <xf numFmtId="2" fontId="26" fillId="0" borderId="9" xfId="4" applyNumberFormat="1" applyFont="1" applyBorder="1" applyAlignment="1" applyProtection="1">
      <alignment horizontal="center" vertical="center"/>
    </xf>
    <xf numFmtId="191" fontId="26" fillId="0" borderId="72" xfId="4" applyNumberFormat="1" applyFont="1" applyBorder="1" applyAlignment="1" applyProtection="1">
      <alignment horizontal="center" vertical="center"/>
    </xf>
    <xf numFmtId="0" fontId="26" fillId="6" borderId="65" xfId="4" applyFont="1" applyFill="1" applyBorder="1" applyAlignment="1">
      <alignment horizontal="center" vertical="center"/>
    </xf>
    <xf numFmtId="198" fontId="26" fillId="6" borderId="73" xfId="5" applyNumberFormat="1" applyFont="1" applyFill="1" applyBorder="1" applyAlignment="1">
      <alignment horizontal="center" vertical="center"/>
    </xf>
    <xf numFmtId="188" fontId="26" fillId="6" borderId="9" xfId="5" applyNumberFormat="1" applyFont="1" applyFill="1" applyBorder="1" applyAlignment="1">
      <alignment horizontal="center" vertical="center"/>
    </xf>
    <xf numFmtId="188" fontId="26" fillId="6" borderId="73" xfId="5" applyNumberFormat="1" applyFont="1" applyFill="1" applyBorder="1" applyAlignment="1">
      <alignment horizontal="center" vertical="center"/>
    </xf>
    <xf numFmtId="198" fontId="26" fillId="6" borderId="65" xfId="5" applyNumberFormat="1" applyFont="1" applyFill="1" applyBorder="1" applyAlignment="1">
      <alignment horizontal="center" vertical="center"/>
    </xf>
    <xf numFmtId="190" fontId="26" fillId="0" borderId="9" xfId="5" applyNumberFormat="1" applyFont="1" applyBorder="1" applyAlignment="1">
      <alignment horizontal="center" vertical="center"/>
    </xf>
    <xf numFmtId="190" fontId="26" fillId="6" borderId="66" xfId="5" applyNumberFormat="1" applyFont="1" applyFill="1" applyBorder="1" applyAlignment="1">
      <alignment horizontal="center" vertical="center"/>
    </xf>
    <xf numFmtId="190" fontId="26" fillId="6" borderId="9" xfId="5" applyNumberFormat="1" applyFont="1" applyFill="1" applyBorder="1" applyAlignment="1">
      <alignment horizontal="center" vertical="center"/>
    </xf>
    <xf numFmtId="190" fontId="26" fillId="6" borderId="73" xfId="5" applyNumberFormat="1" applyFont="1" applyFill="1" applyBorder="1" applyAlignment="1">
      <alignment horizontal="center" vertical="center"/>
    </xf>
    <xf numFmtId="2" fontId="26" fillId="6" borderId="9" xfId="5" applyNumberFormat="1" applyFont="1" applyFill="1" applyBorder="1" applyAlignment="1">
      <alignment horizontal="center" vertical="center"/>
    </xf>
    <xf numFmtId="2" fontId="26" fillId="6" borderId="73" xfId="5" applyNumberFormat="1" applyFont="1" applyFill="1" applyBorder="1" applyAlignment="1">
      <alignment horizontal="center" vertical="center"/>
    </xf>
    <xf numFmtId="188" fontId="26" fillId="0" borderId="6" xfId="5" applyNumberFormat="1" applyFont="1" applyFill="1" applyBorder="1" applyAlignment="1">
      <alignment horizontal="center" vertical="center"/>
    </xf>
    <xf numFmtId="188" fontId="26" fillId="0" borderId="9" xfId="5" applyNumberFormat="1" applyFont="1" applyFill="1" applyBorder="1" applyAlignment="1">
      <alignment horizontal="center" vertical="center"/>
    </xf>
    <xf numFmtId="188" fontId="26" fillId="6" borderId="65" xfId="4" applyNumberFormat="1" applyFont="1" applyFill="1" applyBorder="1" applyAlignment="1">
      <alignment horizontal="center" vertical="center"/>
    </xf>
    <xf numFmtId="0" fontId="26" fillId="4" borderId="65" xfId="4" applyFont="1" applyFill="1" applyBorder="1" applyAlignment="1">
      <alignment horizontal="left" vertical="center"/>
    </xf>
    <xf numFmtId="3" fontId="26" fillId="0" borderId="9" xfId="5" applyNumberFormat="1" applyFont="1" applyBorder="1" applyAlignment="1">
      <alignment horizontal="center" vertical="center"/>
    </xf>
    <xf numFmtId="3" fontId="26" fillId="6" borderId="66" xfId="5" applyNumberFormat="1" applyFont="1" applyFill="1" applyBorder="1" applyAlignment="1">
      <alignment horizontal="center" vertical="center"/>
    </xf>
    <xf numFmtId="3" fontId="26" fillId="6" borderId="6" xfId="5" applyNumberFormat="1" applyFont="1" applyFill="1" applyBorder="1" applyAlignment="1">
      <alignment horizontal="center" vertical="center"/>
    </xf>
    <xf numFmtId="3" fontId="26" fillId="6" borderId="67" xfId="5" applyNumberFormat="1" applyFont="1" applyFill="1" applyBorder="1" applyAlignment="1">
      <alignment horizontal="center" vertical="center"/>
    </xf>
    <xf numFmtId="3" fontId="26" fillId="6" borderId="74" xfId="5" applyNumberFormat="1" applyFont="1" applyFill="1" applyBorder="1" applyAlignment="1">
      <alignment horizontal="center" vertical="center"/>
    </xf>
    <xf numFmtId="188" fontId="26" fillId="6" borderId="74" xfId="4" applyNumberFormat="1" applyFont="1" applyFill="1" applyBorder="1" applyAlignment="1">
      <alignment horizontal="center" vertical="center"/>
    </xf>
    <xf numFmtId="1" fontId="26" fillId="0" borderId="66" xfId="5" applyNumberFormat="1" applyFont="1" applyBorder="1" applyAlignment="1">
      <alignment horizontal="center" vertical="center"/>
    </xf>
    <xf numFmtId="1" fontId="26" fillId="0" borderId="6" xfId="4" applyNumberFormat="1" applyFont="1" applyFill="1" applyBorder="1" applyAlignment="1">
      <alignment horizontal="center" vertical="center"/>
    </xf>
    <xf numFmtId="1" fontId="26" fillId="0" borderId="67" xfId="4" applyNumberFormat="1" applyFont="1" applyFill="1" applyBorder="1" applyAlignment="1">
      <alignment horizontal="center" vertical="center"/>
    </xf>
    <xf numFmtId="1" fontId="26" fillId="6" borderId="66" xfId="4" applyNumberFormat="1" applyFont="1" applyFill="1" applyBorder="1" applyAlignment="1">
      <alignment horizontal="center" vertical="center"/>
    </xf>
    <xf numFmtId="1" fontId="26" fillId="6" borderId="6" xfId="4" applyNumberFormat="1" applyFont="1" applyFill="1" applyBorder="1" applyAlignment="1">
      <alignment horizontal="center" vertical="center"/>
    </xf>
    <xf numFmtId="2" fontId="26" fillId="6" borderId="65" xfId="4" applyNumberFormat="1" applyFont="1" applyFill="1" applyBorder="1" applyAlignment="1">
      <alignment horizontal="center" vertical="center"/>
    </xf>
    <xf numFmtId="2" fontId="26" fillId="6" borderId="66" xfId="4" applyNumberFormat="1" applyFont="1" applyFill="1" applyBorder="1" applyAlignment="1">
      <alignment horizontal="center" vertical="center"/>
    </xf>
    <xf numFmtId="2" fontId="26" fillId="6" borderId="6" xfId="4" applyNumberFormat="1" applyFont="1" applyFill="1" applyBorder="1" applyAlignment="1">
      <alignment horizontal="center" vertical="center"/>
    </xf>
    <xf numFmtId="1" fontId="26" fillId="0" borderId="72" xfId="5" applyNumberFormat="1" applyFont="1" applyBorder="1" applyAlignment="1">
      <alignment horizontal="center" vertical="center"/>
    </xf>
    <xf numFmtId="1" fontId="26" fillId="0" borderId="72" xfId="4" applyNumberFormat="1" applyFont="1" applyFill="1" applyBorder="1" applyAlignment="1">
      <alignment horizontal="center" vertical="center"/>
    </xf>
    <xf numFmtId="0" fontId="26" fillId="4" borderId="16" xfId="4" applyFont="1" applyFill="1" applyBorder="1" applyAlignment="1">
      <alignment horizontal="left" vertical="center"/>
    </xf>
    <xf numFmtId="0" fontId="26" fillId="4" borderId="16" xfId="4" applyFont="1" applyFill="1" applyBorder="1" applyAlignment="1">
      <alignment horizontal="center" vertical="center"/>
    </xf>
    <xf numFmtId="1" fontId="26" fillId="0" borderId="89" xfId="5" applyNumberFormat="1" applyFont="1" applyBorder="1" applyAlignment="1">
      <alignment horizontal="center" vertical="center"/>
    </xf>
    <xf numFmtId="1" fontId="26" fillId="0" borderId="91" xfId="5" applyNumberFormat="1" applyFont="1" applyBorder="1" applyAlignment="1">
      <alignment horizontal="center" vertical="center"/>
    </xf>
    <xf numFmtId="1" fontId="26" fillId="0" borderId="0" xfId="5" applyNumberFormat="1" applyFont="1" applyBorder="1" applyAlignment="1">
      <alignment horizontal="center" vertical="center"/>
    </xf>
    <xf numFmtId="1" fontId="26" fillId="0" borderId="91" xfId="4" applyNumberFormat="1" applyFont="1" applyFill="1" applyBorder="1" applyAlignment="1">
      <alignment horizontal="center" vertical="center"/>
    </xf>
    <xf numFmtId="1" fontId="26" fillId="0" borderId="0" xfId="4" applyNumberFormat="1" applyFont="1" applyFill="1" applyBorder="1" applyAlignment="1">
      <alignment horizontal="center" vertical="center"/>
    </xf>
    <xf numFmtId="0" fontId="26" fillId="6" borderId="88" xfId="5" quotePrefix="1" applyFont="1" applyFill="1" applyBorder="1" applyAlignment="1">
      <alignment horizontal="center" vertical="center"/>
    </xf>
    <xf numFmtId="0" fontId="26" fillId="0" borderId="14" xfId="5" quotePrefix="1" applyFont="1" applyBorder="1" applyAlignment="1">
      <alignment horizontal="left" vertical="center"/>
    </xf>
    <xf numFmtId="0" fontId="26" fillId="0" borderId="14" xfId="5" applyFont="1" applyBorder="1" applyAlignment="1">
      <alignment vertical="center"/>
    </xf>
    <xf numFmtId="0" fontId="26" fillId="0" borderId="14" xfId="5" applyFont="1" applyBorder="1" applyAlignment="1">
      <alignment horizontal="center" vertical="center"/>
    </xf>
    <xf numFmtId="0" fontId="27" fillId="0" borderId="0" xfId="5" quotePrefix="1" applyFont="1" applyAlignment="1">
      <alignment horizontal="center" vertical="center"/>
    </xf>
    <xf numFmtId="0" fontId="29" fillId="0" borderId="0" xfId="5" applyFont="1" applyAlignment="1">
      <alignment vertical="center"/>
    </xf>
    <xf numFmtId="195" fontId="26" fillId="2" borderId="40" xfId="4" applyNumberFormat="1" applyFont="1" applyFill="1" applyBorder="1" applyAlignment="1">
      <alignment horizontal="center" vertical="center"/>
    </xf>
    <xf numFmtId="0" fontId="26" fillId="0" borderId="62" xfId="5" applyNumberFormat="1" applyFont="1" applyBorder="1" applyAlignment="1">
      <alignment horizontal="center" vertical="center"/>
    </xf>
    <xf numFmtId="0" fontId="26" fillId="0" borderId="63" xfId="5" applyNumberFormat="1" applyFont="1" applyBorder="1" applyAlignment="1">
      <alignment horizontal="center" vertical="center"/>
    </xf>
    <xf numFmtId="1" fontId="26" fillId="0" borderId="63" xfId="5" applyNumberFormat="1" applyFont="1" applyBorder="1" applyAlignment="1">
      <alignment horizontal="center" vertical="center"/>
    </xf>
    <xf numFmtId="196" fontId="26" fillId="0" borderId="63" xfId="5" applyNumberFormat="1" applyFont="1" applyBorder="1" applyAlignment="1">
      <alignment horizontal="center" vertical="center"/>
    </xf>
    <xf numFmtId="1" fontId="26" fillId="0" borderId="64" xfId="5" applyNumberFormat="1" applyFont="1" applyBorder="1" applyAlignment="1">
      <alignment horizontal="center" vertical="center"/>
    </xf>
    <xf numFmtId="199" fontId="26" fillId="0" borderId="6" xfId="5" applyNumberFormat="1" applyFont="1" applyBorder="1" applyAlignment="1">
      <alignment horizontal="center" vertical="center"/>
    </xf>
    <xf numFmtId="199" fontId="26" fillId="0" borderId="67" xfId="5" applyNumberFormat="1" applyFont="1" applyBorder="1" applyAlignment="1">
      <alignment horizontal="center" vertical="center"/>
    </xf>
    <xf numFmtId="188" fontId="30" fillId="0" borderId="6" xfId="5" applyNumberFormat="1" applyFont="1" applyBorder="1" applyAlignment="1">
      <alignment horizontal="center" vertical="center" wrapText="1"/>
    </xf>
    <xf numFmtId="188" fontId="26" fillId="0" borderId="67" xfId="5" applyNumberFormat="1" applyFont="1" applyBorder="1" applyAlignment="1">
      <alignment horizontal="center" vertical="center"/>
    </xf>
    <xf numFmtId="0" fontId="30" fillId="0" borderId="6" xfId="5" applyFont="1" applyBorder="1" applyAlignment="1">
      <alignment horizontal="center" vertical="center" wrapText="1"/>
    </xf>
    <xf numFmtId="1" fontId="26" fillId="0" borderId="67" xfId="5" applyNumberFormat="1" applyFont="1" applyBorder="1" applyAlignment="1">
      <alignment horizontal="center" vertical="center"/>
    </xf>
    <xf numFmtId="196" fontId="26" fillId="0" borderId="6" xfId="5" applyNumberFormat="1" applyFont="1" applyBorder="1" applyAlignment="1">
      <alignment horizontal="center" vertical="center"/>
    </xf>
    <xf numFmtId="196" fontId="26" fillId="0" borderId="67" xfId="5" applyNumberFormat="1" applyFont="1" applyBorder="1" applyAlignment="1">
      <alignment horizontal="center" vertical="center"/>
    </xf>
    <xf numFmtId="2" fontId="30" fillId="0" borderId="6" xfId="5" applyNumberFormat="1" applyFont="1" applyBorder="1" applyAlignment="1">
      <alignment horizontal="center" vertical="center" wrapText="1"/>
    </xf>
    <xf numFmtId="2" fontId="26" fillId="0" borderId="67" xfId="5" applyNumberFormat="1" applyFont="1" applyBorder="1" applyAlignment="1">
      <alignment horizontal="center" vertical="center"/>
    </xf>
    <xf numFmtId="202" fontId="26" fillId="0" borderId="6" xfId="5" applyNumberFormat="1" applyFont="1" applyBorder="1" applyAlignment="1">
      <alignment horizontal="center" vertical="center"/>
    </xf>
    <xf numFmtId="0" fontId="30" fillId="0" borderId="9" xfId="5" applyFont="1" applyBorder="1" applyAlignment="1">
      <alignment horizontal="center" vertical="center" wrapText="1"/>
    </xf>
    <xf numFmtId="189" fontId="30" fillId="0" borderId="9" xfId="5" applyNumberFormat="1" applyFont="1" applyBorder="1" applyAlignment="1">
      <alignment horizontal="center" vertical="center" wrapText="1"/>
    </xf>
    <xf numFmtId="190" fontId="26" fillId="0" borderId="9" xfId="5" applyNumberFormat="1" applyFont="1" applyFill="1" applyBorder="1" applyAlignment="1">
      <alignment horizontal="center" vertical="center"/>
    </xf>
    <xf numFmtId="189" fontId="26" fillId="0" borderId="9" xfId="5" applyNumberFormat="1" applyFont="1" applyFill="1" applyBorder="1" applyAlignment="1">
      <alignment horizontal="center" vertical="center"/>
    </xf>
    <xf numFmtId="0" fontId="26" fillId="0" borderId="9" xfId="5" applyFont="1" applyFill="1" applyBorder="1" applyAlignment="1">
      <alignment horizontal="center" vertical="center"/>
    </xf>
    <xf numFmtId="190" fontId="26" fillId="0" borderId="6" xfId="5" applyNumberFormat="1" applyFont="1" applyBorder="1" applyAlignment="1">
      <alignment horizontal="center" vertical="center"/>
    </xf>
    <xf numFmtId="200" fontId="26" fillId="0" borderId="9" xfId="5" applyNumberFormat="1" applyFont="1" applyBorder="1" applyAlignment="1">
      <alignment horizontal="center" vertical="center"/>
    </xf>
    <xf numFmtId="3" fontId="26" fillId="0" borderId="9" xfId="1" applyNumberFormat="1" applyFont="1" applyFill="1" applyBorder="1" applyAlignment="1">
      <alignment horizontal="center" vertical="center"/>
    </xf>
    <xf numFmtId="3" fontId="26" fillId="0" borderId="75" xfId="5" applyNumberFormat="1" applyFont="1" applyBorder="1" applyAlignment="1">
      <alignment horizontal="center" vertical="center"/>
    </xf>
    <xf numFmtId="0" fontId="26" fillId="6" borderId="69" xfId="5" quotePrefix="1" applyFont="1" applyFill="1" applyBorder="1" applyAlignment="1">
      <alignment horizontal="center" vertical="center"/>
    </xf>
    <xf numFmtId="1" fontId="26" fillId="4" borderId="69" xfId="5" applyNumberFormat="1" applyFont="1" applyFill="1" applyBorder="1" applyAlignment="1">
      <alignment vertical="center"/>
    </xf>
    <xf numFmtId="1" fontId="26" fillId="4" borderId="69" xfId="5" applyNumberFormat="1" applyFont="1" applyFill="1" applyBorder="1" applyAlignment="1">
      <alignment horizontal="center" vertical="center"/>
    </xf>
    <xf numFmtId="3" fontId="26" fillId="0" borderId="6" xfId="5" applyNumberFormat="1" applyFont="1" applyBorder="1" applyAlignment="1">
      <alignment horizontal="center" vertical="center"/>
    </xf>
    <xf numFmtId="3" fontId="26" fillId="6" borderId="76" xfId="5" applyNumberFormat="1" applyFont="1" applyFill="1" applyBorder="1" applyAlignment="1">
      <alignment horizontal="center" vertical="center"/>
    </xf>
    <xf numFmtId="3" fontId="26" fillId="6" borderId="75" xfId="5" applyNumberFormat="1" applyFont="1" applyFill="1" applyBorder="1" applyAlignment="1">
      <alignment horizontal="center" vertical="center"/>
    </xf>
    <xf numFmtId="3" fontId="26" fillId="6" borderId="77" xfId="5" applyNumberFormat="1" applyFont="1" applyFill="1" applyBorder="1" applyAlignment="1">
      <alignment horizontal="center" vertical="center"/>
    </xf>
    <xf numFmtId="0" fontId="26" fillId="6" borderId="78" xfId="5" quotePrefix="1" applyFont="1" applyFill="1" applyBorder="1" applyAlignment="1">
      <alignment horizontal="center" vertical="center"/>
    </xf>
    <xf numFmtId="0" fontId="26" fillId="4" borderId="69" xfId="5" applyFont="1" applyFill="1" applyBorder="1" applyAlignment="1">
      <alignment horizontal="center" vertical="center"/>
    </xf>
    <xf numFmtId="3" fontId="26" fillId="0" borderId="79" xfId="5" applyNumberFormat="1" applyFont="1" applyBorder="1" applyAlignment="1">
      <alignment horizontal="center" vertical="center"/>
    </xf>
    <xf numFmtId="3" fontId="26" fillId="6" borderId="9" xfId="5" applyNumberFormat="1" applyFont="1" applyFill="1" applyBorder="1" applyAlignment="1">
      <alignment horizontal="center" vertical="center"/>
    </xf>
    <xf numFmtId="3" fontId="26" fillId="6" borderId="73" xfId="5" applyNumberFormat="1" applyFont="1" applyFill="1" applyBorder="1" applyAlignment="1">
      <alignment horizontal="center" vertical="center"/>
    </xf>
    <xf numFmtId="2" fontId="26" fillId="0" borderId="80" xfId="5" applyNumberFormat="1" applyFont="1" applyBorder="1" applyAlignment="1">
      <alignment horizontal="center" vertical="center"/>
    </xf>
    <xf numFmtId="2" fontId="26" fillId="0" borderId="6" xfId="4" applyNumberFormat="1" applyFont="1" applyFill="1" applyBorder="1" applyAlignment="1">
      <alignment horizontal="center" vertical="center"/>
    </xf>
    <xf numFmtId="2" fontId="26" fillId="0" borderId="67" xfId="4" applyNumberFormat="1" applyFont="1" applyFill="1" applyBorder="1" applyAlignment="1">
      <alignment horizontal="center" vertical="center"/>
    </xf>
    <xf numFmtId="2" fontId="26" fillId="0" borderId="0" xfId="5" applyNumberFormat="1" applyFont="1" applyBorder="1" applyAlignment="1">
      <alignment horizontal="center" vertical="center"/>
    </xf>
    <xf numFmtId="1" fontId="26" fillId="0" borderId="90" xfId="5" applyNumberFormat="1" applyFont="1" applyBorder="1" applyAlignment="1">
      <alignment horizontal="center" vertical="center"/>
    </xf>
    <xf numFmtId="1" fontId="26" fillId="0" borderId="92" xfId="4" applyNumberFormat="1" applyFont="1" applyFill="1" applyBorder="1" applyAlignment="1">
      <alignment horizontal="center" vertical="center"/>
    </xf>
    <xf numFmtId="2" fontId="26" fillId="6" borderId="89" xfId="4" applyNumberFormat="1" applyFont="1" applyFill="1" applyBorder="1" applyAlignment="1">
      <alignment horizontal="center" vertical="center"/>
    </xf>
    <xf numFmtId="2" fontId="26" fillId="6" borderId="91" xfId="4" applyNumberFormat="1" applyFont="1" applyFill="1" applyBorder="1" applyAlignment="1">
      <alignment horizontal="center" vertical="center"/>
    </xf>
    <xf numFmtId="2" fontId="26" fillId="6" borderId="92" xfId="5" applyNumberFormat="1" applyFont="1" applyFill="1" applyBorder="1" applyAlignment="1">
      <alignment horizontal="center" vertical="center"/>
    </xf>
    <xf numFmtId="2" fontId="26" fillId="6" borderId="16" xfId="4" applyNumberFormat="1" applyFont="1" applyFill="1" applyBorder="1" applyAlignment="1">
      <alignment horizontal="center" vertical="center"/>
    </xf>
    <xf numFmtId="0" fontId="26" fillId="6" borderId="16" xfId="5" quotePrefix="1" applyFont="1" applyFill="1" applyBorder="1" applyAlignment="1">
      <alignment horizontal="center" vertical="center"/>
    </xf>
    <xf numFmtId="0" fontId="27" fillId="2" borderId="18" xfId="5" applyFont="1" applyFill="1" applyBorder="1" applyAlignment="1">
      <alignment horizontal="center" vertical="center"/>
    </xf>
    <xf numFmtId="0" fontId="27" fillId="2" borderId="81" xfId="5" applyFont="1" applyFill="1" applyBorder="1" applyAlignment="1">
      <alignment horizontal="center" vertical="center"/>
    </xf>
    <xf numFmtId="0" fontId="27" fillId="2" borderId="60" xfId="5" applyFont="1" applyFill="1" applyBorder="1" applyAlignment="1">
      <alignment horizontal="center" vertical="center"/>
    </xf>
    <xf numFmtId="0" fontId="26" fillId="4" borderId="82" xfId="5" applyNumberFormat="1" applyFont="1" applyFill="1" applyBorder="1" applyAlignment="1">
      <alignment horizontal="center" vertical="center"/>
    </xf>
    <xf numFmtId="1" fontId="26" fillId="0" borderId="62" xfId="5" applyNumberFormat="1" applyFont="1" applyBorder="1" applyAlignment="1">
      <alignment horizontal="center" vertical="center"/>
    </xf>
    <xf numFmtId="196" fontId="26" fillId="6" borderId="83" xfId="5" applyNumberFormat="1" applyFont="1" applyFill="1" applyBorder="1" applyAlignment="1">
      <alignment horizontal="center" vertical="center"/>
    </xf>
    <xf numFmtId="196" fontId="26" fillId="6" borderId="84" xfId="5" applyNumberFormat="1" applyFont="1" applyFill="1" applyBorder="1" applyAlignment="1">
      <alignment horizontal="center" vertical="center"/>
    </xf>
    <xf numFmtId="0" fontId="26" fillId="4" borderId="68" xfId="5" quotePrefix="1" applyFont="1" applyFill="1" applyBorder="1" applyAlignment="1">
      <alignment horizontal="center" vertical="center"/>
    </xf>
    <xf numFmtId="1" fontId="26" fillId="6" borderId="9" xfId="5" applyNumberFormat="1" applyFont="1" applyFill="1" applyBorder="1" applyAlignment="1">
      <alignment horizontal="center" vertical="center"/>
    </xf>
    <xf numFmtId="1" fontId="26" fillId="6" borderId="73" xfId="5" applyNumberFormat="1" applyFont="1" applyFill="1" applyBorder="1" applyAlignment="1">
      <alignment horizontal="center" vertical="center"/>
    </xf>
    <xf numFmtId="0" fontId="26" fillId="0" borderId="85" xfId="5" applyFont="1" applyBorder="1" applyAlignment="1">
      <alignment horizontal="center" vertical="center"/>
    </xf>
    <xf numFmtId="189" fontId="26" fillId="0" borderId="85" xfId="5" applyNumberFormat="1" applyFont="1" applyBorder="1" applyAlignment="1">
      <alignment horizontal="center" vertical="center"/>
    </xf>
    <xf numFmtId="0" fontId="26" fillId="0" borderId="10" xfId="5" applyFont="1" applyBorder="1" applyAlignment="1">
      <alignment horizontal="center" vertical="center"/>
    </xf>
    <xf numFmtId="189" fontId="26" fillId="0" borderId="10" xfId="5" applyNumberFormat="1" applyFont="1" applyBorder="1" applyAlignment="1">
      <alignment horizontal="center" vertical="center"/>
    </xf>
    <xf numFmtId="189" fontId="26" fillId="0" borderId="86" xfId="5" applyNumberFormat="1" applyFont="1" applyBorder="1" applyAlignment="1">
      <alignment horizontal="center" vertical="center"/>
    </xf>
    <xf numFmtId="189" fontId="26" fillId="6" borderId="9" xfId="5" applyNumberFormat="1" applyFont="1" applyFill="1" applyBorder="1" applyAlignment="1">
      <alignment horizontal="center" vertical="center"/>
    </xf>
    <xf numFmtId="189" fontId="26" fillId="6" borderId="73" xfId="5" applyNumberFormat="1" applyFont="1" applyFill="1" applyBorder="1" applyAlignment="1">
      <alignment horizontal="center" vertical="center"/>
    </xf>
    <xf numFmtId="2" fontId="26" fillId="0" borderId="86" xfId="5" applyNumberFormat="1" applyFont="1" applyBorder="1" applyAlignment="1">
      <alignment horizontal="center" vertical="center"/>
    </xf>
    <xf numFmtId="189" fontId="26" fillId="0" borderId="6" xfId="5" applyNumberFormat="1" applyFont="1" applyBorder="1" applyAlignment="1">
      <alignment horizontal="center" vertical="center"/>
    </xf>
    <xf numFmtId="191" fontId="26" fillId="0" borderId="66" xfId="5" applyNumberFormat="1" applyFont="1" applyBorder="1" applyAlignment="1">
      <alignment horizontal="center" vertical="center"/>
    </xf>
    <xf numFmtId="191" fontId="26" fillId="0" borderId="6" xfId="5" applyNumberFormat="1" applyFont="1" applyBorder="1" applyAlignment="1">
      <alignment horizontal="center" vertical="center"/>
    </xf>
    <xf numFmtId="191" fontId="26" fillId="0" borderId="67" xfId="5" applyNumberFormat="1" applyFont="1" applyBorder="1" applyAlignment="1">
      <alignment horizontal="center" vertical="center"/>
    </xf>
    <xf numFmtId="191" fontId="26" fillId="6" borderId="9" xfId="5" applyNumberFormat="1" applyFont="1" applyFill="1" applyBorder="1" applyAlignment="1">
      <alignment horizontal="center" vertical="center"/>
    </xf>
    <xf numFmtId="191" fontId="26" fillId="6" borderId="73" xfId="5" applyNumberFormat="1" applyFont="1" applyFill="1" applyBorder="1" applyAlignment="1">
      <alignment horizontal="center" vertical="center"/>
    </xf>
    <xf numFmtId="190" fontId="26" fillId="0" borderId="66" xfId="5" applyNumberFormat="1" applyFont="1" applyBorder="1" applyAlignment="1">
      <alignment horizontal="center" vertical="center"/>
    </xf>
    <xf numFmtId="190" fontId="26" fillId="0" borderId="67" xfId="5" applyNumberFormat="1" applyFont="1" applyBorder="1" applyAlignment="1">
      <alignment horizontal="center" vertical="center"/>
    </xf>
    <xf numFmtId="197" fontId="26" fillId="0" borderId="6" xfId="5" applyNumberFormat="1" applyFont="1" applyBorder="1" applyAlignment="1">
      <alignment horizontal="center" vertical="center"/>
    </xf>
    <xf numFmtId="197" fontId="26" fillId="6" borderId="73" xfId="5" applyNumberFormat="1" applyFont="1" applyFill="1" applyBorder="1" applyAlignment="1">
      <alignment horizontal="center" vertical="center"/>
    </xf>
    <xf numFmtId="188" fontId="26" fillId="0" borderId="66" xfId="5" applyNumberFormat="1" applyFont="1" applyBorder="1" applyAlignment="1">
      <alignment horizontal="center" vertical="center"/>
    </xf>
    <xf numFmtId="3" fontId="26" fillId="0" borderId="66" xfId="5" applyNumberFormat="1" applyFont="1" applyBorder="1" applyAlignment="1">
      <alignment horizontal="center" vertical="center"/>
    </xf>
    <xf numFmtId="3" fontId="26" fillId="0" borderId="67" xfId="5" applyNumberFormat="1" applyFont="1" applyBorder="1" applyAlignment="1">
      <alignment horizontal="center" vertical="center"/>
    </xf>
    <xf numFmtId="3" fontId="26" fillId="0" borderId="0" xfId="5" applyNumberFormat="1" applyFont="1" applyAlignment="1">
      <alignment horizontal="center" vertical="center"/>
    </xf>
    <xf numFmtId="3" fontId="26" fillId="6" borderId="32" xfId="5" applyNumberFormat="1" applyFont="1" applyFill="1" applyBorder="1" applyAlignment="1">
      <alignment horizontal="center" vertical="center"/>
    </xf>
    <xf numFmtId="3" fontId="26" fillId="0" borderId="76" xfId="5" applyNumberFormat="1" applyFont="1" applyBorder="1" applyAlignment="1">
      <alignment horizontal="center" vertical="center"/>
    </xf>
    <xf numFmtId="3" fontId="26" fillId="0" borderId="8" xfId="5" applyNumberFormat="1" applyFont="1" applyBorder="1" applyAlignment="1">
      <alignment horizontal="center" vertical="center"/>
    </xf>
    <xf numFmtId="3" fontId="26" fillId="0" borderId="71" xfId="5" applyNumberFormat="1" applyFont="1" applyBorder="1" applyAlignment="1">
      <alignment horizontal="center" vertical="center"/>
    </xf>
    <xf numFmtId="0" fontId="26" fillId="0" borderId="75" xfId="5" applyFont="1" applyBorder="1" applyAlignment="1">
      <alignment horizontal="center" vertical="center"/>
    </xf>
    <xf numFmtId="0" fontId="26" fillId="7" borderId="65" xfId="5" applyFont="1" applyFill="1" applyBorder="1" applyAlignment="1">
      <alignment horizontal="center" vertical="center"/>
    </xf>
    <xf numFmtId="0" fontId="26" fillId="4" borderId="82" xfId="5" applyNumberFormat="1" applyFont="1" applyFill="1" applyBorder="1" applyAlignment="1">
      <alignment vertical="center"/>
    </xf>
    <xf numFmtId="0" fontId="26" fillId="4" borderId="87" xfId="5" quotePrefix="1" applyFont="1" applyFill="1" applyBorder="1" applyAlignment="1">
      <alignment horizontal="center" vertical="center"/>
    </xf>
    <xf numFmtId="199" fontId="26" fillId="0" borderId="66" xfId="5" applyNumberFormat="1" applyFont="1" applyBorder="1" applyAlignment="1">
      <alignment horizontal="center" vertical="center"/>
    </xf>
    <xf numFmtId="199" fontId="26" fillId="6" borderId="66" xfId="5" applyNumberFormat="1" applyFont="1" applyFill="1" applyBorder="1" applyAlignment="1">
      <alignment horizontal="center" vertical="center"/>
    </xf>
    <xf numFmtId="199" fontId="26" fillId="6" borderId="9" xfId="5" applyNumberFormat="1" applyFont="1" applyFill="1" applyBorder="1" applyAlignment="1">
      <alignment horizontal="center" vertical="center"/>
    </xf>
    <xf numFmtId="199" fontId="26" fillId="6" borderId="73" xfId="5" applyNumberFormat="1" applyFont="1" applyFill="1" applyBorder="1" applyAlignment="1">
      <alignment horizontal="center" vertical="center"/>
    </xf>
    <xf numFmtId="200" fontId="26" fillId="0" borderId="66" xfId="5" applyNumberFormat="1" applyFont="1" applyBorder="1" applyAlignment="1">
      <alignment horizontal="center" vertical="center"/>
    </xf>
    <xf numFmtId="189" fontId="26" fillId="0" borderId="67" xfId="5" applyNumberFormat="1" applyFont="1" applyBorder="1" applyAlignment="1">
      <alignment horizontal="center" vertical="center"/>
    </xf>
    <xf numFmtId="189" fontId="26" fillId="0" borderId="66" xfId="5" applyNumberFormat="1" applyFont="1" applyBorder="1" applyAlignment="1">
      <alignment horizontal="center" vertical="center"/>
    </xf>
    <xf numFmtId="189" fontId="26" fillId="0" borderId="6" xfId="5" applyNumberFormat="1" applyFont="1" applyFill="1" applyBorder="1" applyAlignment="1">
      <alignment horizontal="center" vertical="center"/>
    </xf>
    <xf numFmtId="200" fontId="26" fillId="6" borderId="6" xfId="5" applyNumberFormat="1" applyFont="1" applyFill="1" applyBorder="1" applyAlignment="1">
      <alignment horizontal="center" vertical="center"/>
    </xf>
    <xf numFmtId="0" fontId="26" fillId="4" borderId="32" xfId="4" applyFont="1" applyFill="1" applyBorder="1" applyAlignment="1">
      <alignment horizontal="left" vertical="center"/>
    </xf>
    <xf numFmtId="0" fontId="26" fillId="4" borderId="32" xfId="4" applyFont="1" applyFill="1" applyBorder="1" applyAlignment="1">
      <alignment horizontal="center" vertical="center"/>
    </xf>
    <xf numFmtId="2" fontId="26" fillId="0" borderId="93" xfId="5" applyNumberFormat="1" applyFont="1" applyBorder="1" applyAlignment="1">
      <alignment horizontal="center" vertical="center"/>
    </xf>
    <xf numFmtId="2" fontId="26" fillId="0" borderId="94" xfId="5" applyNumberFormat="1" applyFont="1" applyBorder="1" applyAlignment="1">
      <alignment horizontal="center" vertical="center"/>
    </xf>
    <xf numFmtId="2" fontId="26" fillId="0" borderId="94" xfId="4" applyNumberFormat="1" applyFont="1" applyFill="1" applyBorder="1" applyAlignment="1">
      <alignment horizontal="center" vertical="center"/>
    </xf>
    <xf numFmtId="2" fontId="26" fillId="6" borderId="93" xfId="4" applyNumberFormat="1" applyFont="1" applyFill="1" applyBorder="1" applyAlignment="1">
      <alignment horizontal="center" vertical="center"/>
    </xf>
    <xf numFmtId="2" fontId="26" fillId="6" borderId="94" xfId="4" applyNumberFormat="1" applyFont="1" applyFill="1" applyBorder="1" applyAlignment="1">
      <alignment horizontal="center" vertical="center"/>
    </xf>
    <xf numFmtId="2" fontId="26" fillId="6" borderId="95" xfId="5" applyNumberFormat="1" applyFont="1" applyFill="1" applyBorder="1" applyAlignment="1">
      <alignment horizontal="center" vertical="center"/>
    </xf>
    <xf numFmtId="2" fontId="26" fillId="6" borderId="32" xfId="4" applyNumberFormat="1" applyFont="1" applyFill="1" applyBorder="1" applyAlignment="1">
      <alignment horizontal="center" vertical="center"/>
    </xf>
    <xf numFmtId="0" fontId="26" fillId="7" borderId="32" xfId="5" applyFont="1" applyFill="1" applyBorder="1" applyAlignment="1">
      <alignment horizontal="center" vertical="center"/>
    </xf>
    <xf numFmtId="0" fontId="26" fillId="4" borderId="88" xfId="4" applyFont="1" applyFill="1" applyBorder="1" applyAlignment="1">
      <alignment horizontal="left" vertical="center"/>
    </xf>
    <xf numFmtId="0" fontId="26" fillId="4" borderId="88" xfId="4" applyFont="1" applyFill="1" applyBorder="1" applyAlignment="1">
      <alignment horizontal="center" vertical="center"/>
    </xf>
    <xf numFmtId="1" fontId="26" fillId="0" borderId="96" xfId="5" applyNumberFormat="1" applyFont="1" applyBorder="1" applyAlignment="1">
      <alignment horizontal="center" vertical="center"/>
    </xf>
    <xf numFmtId="1" fontId="26" fillId="0" borderId="97" xfId="5" applyNumberFormat="1" applyFont="1" applyBorder="1" applyAlignment="1">
      <alignment horizontal="center" vertical="center"/>
    </xf>
    <xf numFmtId="1" fontId="26" fillId="0" borderId="97" xfId="4" applyNumberFormat="1" applyFont="1" applyFill="1" applyBorder="1" applyAlignment="1">
      <alignment horizontal="center" vertical="center"/>
    </xf>
    <xf numFmtId="2" fontId="26" fillId="6" borderId="96" xfId="4" applyNumberFormat="1" applyFont="1" applyFill="1" applyBorder="1" applyAlignment="1">
      <alignment horizontal="center" vertical="center"/>
    </xf>
    <xf numFmtId="2" fontId="26" fillId="6" borderId="97" xfId="4" applyNumberFormat="1" applyFont="1" applyFill="1" applyBorder="1" applyAlignment="1">
      <alignment horizontal="center" vertical="center"/>
    </xf>
    <xf numFmtId="2" fontId="26" fillId="6" borderId="98" xfId="5" applyNumberFormat="1" applyFont="1" applyFill="1" applyBorder="1" applyAlignment="1">
      <alignment horizontal="center" vertical="center"/>
    </xf>
    <xf numFmtId="2" fontId="26" fillId="6" borderId="88" xfId="4" applyNumberFormat="1" applyFont="1" applyFill="1" applyBorder="1" applyAlignment="1">
      <alignment horizontal="center" vertical="center"/>
    </xf>
    <xf numFmtId="0" fontId="32" fillId="0" borderId="0" xfId="5" applyFont="1" applyAlignment="1">
      <alignment vertical="center"/>
    </xf>
    <xf numFmtId="0" fontId="26" fillId="0" borderId="0" xfId="7" applyFont="1" applyAlignment="1">
      <alignment horizontal="center" vertical="center"/>
    </xf>
    <xf numFmtId="0" fontId="26" fillId="0" borderId="0" xfId="7" applyFont="1" applyAlignment="1">
      <alignment vertical="center"/>
    </xf>
    <xf numFmtId="0" fontId="27" fillId="2" borderId="18" xfId="7" applyFont="1" applyFill="1" applyBorder="1" applyAlignment="1">
      <alignment horizontal="center" vertical="center"/>
    </xf>
    <xf numFmtId="0" fontId="27" fillId="2" borderId="17" xfId="7" applyFont="1" applyFill="1" applyBorder="1" applyAlignment="1">
      <alignment horizontal="center" vertical="center"/>
    </xf>
    <xf numFmtId="0" fontId="27" fillId="2" borderId="19" xfId="7" applyFont="1" applyFill="1" applyBorder="1" applyAlignment="1">
      <alignment horizontal="center" vertical="center"/>
    </xf>
    <xf numFmtId="187" fontId="27" fillId="2" borderId="18" xfId="7" applyNumberFormat="1" applyFont="1" applyFill="1" applyBorder="1" applyAlignment="1">
      <alignment horizontal="center" vertical="center" wrapText="1"/>
    </xf>
    <xf numFmtId="0" fontId="26" fillId="8" borderId="32" xfId="7" applyFont="1" applyFill="1" applyBorder="1" applyAlignment="1">
      <alignment horizontal="left" vertical="center"/>
    </xf>
    <xf numFmtId="0" fontId="27" fillId="8" borderId="99" xfId="7" applyFont="1" applyFill="1" applyBorder="1" applyAlignment="1">
      <alignment horizontal="center" vertical="center"/>
    </xf>
    <xf numFmtId="1" fontId="26" fillId="0" borderId="62" xfId="4" applyNumberFormat="1" applyFont="1" applyFill="1" applyBorder="1" applyAlignment="1">
      <alignment horizontal="center" vertical="center"/>
    </xf>
    <xf numFmtId="1" fontId="26" fillId="0" borderId="63" xfId="4" applyNumberFormat="1" applyFont="1" applyFill="1" applyBorder="1" applyAlignment="1">
      <alignment horizontal="center" vertical="center"/>
    </xf>
    <xf numFmtId="1" fontId="26" fillId="0" borderId="83" xfId="4" applyNumberFormat="1" applyFont="1" applyFill="1" applyBorder="1" applyAlignment="1">
      <alignment horizontal="center" vertical="center"/>
    </xf>
    <xf numFmtId="1" fontId="26" fillId="0" borderId="64" xfId="4" applyNumberFormat="1" applyFont="1" applyFill="1" applyBorder="1" applyAlignment="1">
      <alignment horizontal="center" vertical="center"/>
    </xf>
    <xf numFmtId="0" fontId="27" fillId="7" borderId="62" xfId="7" applyFont="1" applyFill="1" applyBorder="1" applyAlignment="1">
      <alignment horizontal="center" vertical="center"/>
    </xf>
    <xf numFmtId="0" fontId="27" fillId="7" borderId="63" xfId="7" applyFont="1" applyFill="1" applyBorder="1" applyAlignment="1">
      <alignment horizontal="center" vertical="center"/>
    </xf>
    <xf numFmtId="0" fontId="27" fillId="7" borderId="64" xfId="7" applyFont="1" applyFill="1" applyBorder="1" applyAlignment="1">
      <alignment horizontal="center" vertical="center"/>
    </xf>
    <xf numFmtId="187" fontId="27" fillId="7" borderId="32" xfId="7" applyNumberFormat="1" applyFont="1" applyFill="1" applyBorder="1" applyAlignment="1">
      <alignment horizontal="center" vertical="center" wrapText="1"/>
    </xf>
    <xf numFmtId="0" fontId="26" fillId="8" borderId="65" xfId="7" applyFont="1" applyFill="1" applyBorder="1" applyAlignment="1">
      <alignment vertical="center"/>
    </xf>
    <xf numFmtId="0" fontId="26" fillId="4" borderId="68" xfId="7" applyFont="1" applyFill="1" applyBorder="1" applyAlignment="1">
      <alignment horizontal="center" vertical="center"/>
    </xf>
    <xf numFmtId="199" fontId="26" fillId="0" borderId="85" xfId="7" applyNumberFormat="1" applyFont="1" applyBorder="1" applyAlignment="1">
      <alignment horizontal="center" vertical="center"/>
    </xf>
    <xf numFmtId="199" fontId="26" fillId="0" borderId="10" xfId="7" applyNumberFormat="1" applyFont="1" applyBorder="1" applyAlignment="1">
      <alignment horizontal="center" vertical="center"/>
    </xf>
    <xf numFmtId="199" fontId="26" fillId="0" borderId="86" xfId="7" applyNumberFormat="1" applyFont="1" applyBorder="1" applyAlignment="1">
      <alignment horizontal="center" vertical="center"/>
    </xf>
    <xf numFmtId="2" fontId="26" fillId="6" borderId="85" xfId="7" applyNumberFormat="1" applyFont="1" applyFill="1" applyBorder="1" applyAlignment="1">
      <alignment horizontal="center" vertical="center"/>
    </xf>
    <xf numFmtId="2" fontId="26" fillId="6" borderId="10" xfId="7" applyNumberFormat="1" applyFont="1" applyFill="1" applyBorder="1" applyAlignment="1">
      <alignment horizontal="center" vertical="center"/>
    </xf>
    <xf numFmtId="2" fontId="26" fillId="6" borderId="86" xfId="7" applyNumberFormat="1" applyFont="1" applyFill="1" applyBorder="1" applyAlignment="1">
      <alignment horizontal="center" vertical="center"/>
    </xf>
    <xf numFmtId="0" fontId="26" fillId="6" borderId="65" xfId="7" quotePrefix="1" applyFont="1" applyFill="1" applyBorder="1" applyAlignment="1">
      <alignment horizontal="center" vertical="center"/>
    </xf>
    <xf numFmtId="0" fontId="26" fillId="4" borderId="69" xfId="7" quotePrefix="1" applyFont="1" applyFill="1" applyBorder="1" applyAlignment="1">
      <alignment horizontal="left" vertical="center"/>
    </xf>
    <xf numFmtId="0" fontId="26" fillId="4" borderId="70" xfId="7" applyFont="1" applyFill="1" applyBorder="1" applyAlignment="1">
      <alignment horizontal="center" vertical="center"/>
    </xf>
    <xf numFmtId="188" fontId="26" fillId="0" borderId="66" xfId="7" applyNumberFormat="1" applyFont="1" applyBorder="1" applyAlignment="1">
      <alignment horizontal="center" vertical="center"/>
    </xf>
    <xf numFmtId="188" fontId="26" fillId="0" borderId="6" xfId="7" applyNumberFormat="1" applyFont="1" applyBorder="1" applyAlignment="1">
      <alignment horizontal="center" vertical="center"/>
    </xf>
    <xf numFmtId="201" fontId="26" fillId="0" borderId="6" xfId="7" applyNumberFormat="1" applyFont="1" applyBorder="1" applyAlignment="1">
      <alignment horizontal="center" vertical="center"/>
    </xf>
    <xf numFmtId="188" fontId="26" fillId="0" borderId="67" xfId="7" applyNumberFormat="1" applyFont="1" applyBorder="1" applyAlignment="1">
      <alignment horizontal="center" vertical="center"/>
    </xf>
    <xf numFmtId="188" fontId="26" fillId="6" borderId="66" xfId="7" applyNumberFormat="1" applyFont="1" applyFill="1" applyBorder="1" applyAlignment="1">
      <alignment horizontal="center" vertical="center"/>
    </xf>
    <xf numFmtId="188" fontId="26" fillId="6" borderId="6" xfId="7" applyNumberFormat="1" applyFont="1" applyFill="1" applyBorder="1" applyAlignment="1">
      <alignment horizontal="center" vertical="center"/>
    </xf>
    <xf numFmtId="188" fontId="26" fillId="6" borderId="67" xfId="7" applyNumberFormat="1" applyFont="1" applyFill="1" applyBorder="1" applyAlignment="1">
      <alignment horizontal="center" vertical="center"/>
    </xf>
    <xf numFmtId="188" fontId="26" fillId="7" borderId="69" xfId="7" applyNumberFormat="1" applyFont="1" applyFill="1" applyBorder="1" applyAlignment="1">
      <alignment horizontal="center" vertical="center"/>
    </xf>
    <xf numFmtId="0" fontId="26" fillId="4" borderId="65" xfId="7" applyFont="1" applyFill="1" applyBorder="1" applyAlignment="1">
      <alignment vertical="center"/>
    </xf>
    <xf numFmtId="2" fontId="26" fillId="0" borderId="66" xfId="7" applyNumberFormat="1" applyFont="1" applyFill="1" applyBorder="1" applyAlignment="1">
      <alignment horizontal="center" vertical="center"/>
    </xf>
    <xf numFmtId="2" fontId="26" fillId="0" borderId="6" xfId="7" applyNumberFormat="1" applyFont="1" applyFill="1" applyBorder="1" applyAlignment="1">
      <alignment horizontal="center" vertical="center"/>
    </xf>
    <xf numFmtId="199" fontId="26" fillId="0" borderId="10" xfId="7" applyNumberFormat="1" applyFont="1" applyFill="1" applyBorder="1" applyAlignment="1">
      <alignment horizontal="center" vertical="center"/>
    </xf>
    <xf numFmtId="2" fontId="26" fillId="0" borderId="67" xfId="7" applyNumberFormat="1" applyFont="1" applyFill="1" applyBorder="1" applyAlignment="1">
      <alignment horizontal="center" vertical="center"/>
    </xf>
    <xf numFmtId="188" fontId="26" fillId="6" borderId="65" xfId="7" applyNumberFormat="1" applyFont="1" applyFill="1" applyBorder="1" applyAlignment="1">
      <alignment horizontal="center" vertical="center"/>
    </xf>
    <xf numFmtId="0" fontId="26" fillId="4" borderId="74" xfId="7" applyFont="1" applyFill="1" applyBorder="1" applyAlignment="1">
      <alignment vertical="center"/>
    </xf>
    <xf numFmtId="0" fontId="26" fillId="4" borderId="87" xfId="7" applyFont="1" applyFill="1" applyBorder="1" applyAlignment="1">
      <alignment horizontal="center" vertical="center"/>
    </xf>
    <xf numFmtId="0" fontId="26" fillId="6" borderId="74" xfId="7" quotePrefix="1" applyFont="1" applyFill="1" applyBorder="1" applyAlignment="1">
      <alignment horizontal="center" vertical="center"/>
    </xf>
    <xf numFmtId="1" fontId="26" fillId="0" borderId="66" xfId="7" applyNumberFormat="1" applyFont="1" applyFill="1" applyBorder="1" applyAlignment="1">
      <alignment horizontal="center" vertical="center"/>
    </xf>
    <xf numFmtId="1" fontId="26" fillId="0" borderId="6" xfId="7" applyNumberFormat="1" applyFont="1" applyFill="1" applyBorder="1" applyAlignment="1">
      <alignment horizontal="center" vertical="center"/>
    </xf>
    <xf numFmtId="202" fontId="26" fillId="0" borderId="6" xfId="7" applyNumberFormat="1" applyFont="1" applyFill="1" applyBorder="1" applyAlignment="1">
      <alignment horizontal="center" vertical="center"/>
    </xf>
    <xf numFmtId="1" fontId="26" fillId="0" borderId="67" xfId="7" applyNumberFormat="1" applyFont="1" applyFill="1" applyBorder="1" applyAlignment="1">
      <alignment horizontal="center" vertical="center"/>
    </xf>
    <xf numFmtId="1" fontId="26" fillId="6" borderId="66" xfId="7" applyNumberFormat="1" applyFont="1" applyFill="1" applyBorder="1" applyAlignment="1">
      <alignment horizontal="center" vertical="center"/>
    </xf>
    <xf numFmtId="1" fontId="26" fillId="6" borderId="6" xfId="7" applyNumberFormat="1" applyFont="1" applyFill="1" applyBorder="1" applyAlignment="1">
      <alignment horizontal="center" vertical="center"/>
    </xf>
    <xf numFmtId="1" fontId="26" fillId="6" borderId="67" xfId="7" applyNumberFormat="1" applyFont="1" applyFill="1" applyBorder="1" applyAlignment="1">
      <alignment horizontal="center" vertical="center"/>
    </xf>
    <xf numFmtId="0" fontId="26" fillId="4" borderId="69" xfId="7" applyFont="1" applyFill="1" applyBorder="1" applyAlignment="1">
      <alignment vertical="center"/>
    </xf>
    <xf numFmtId="2" fontId="26" fillId="0" borderId="8" xfId="7" applyNumberFormat="1" applyFont="1" applyFill="1" applyBorder="1" applyAlignment="1">
      <alignment horizontal="center" vertical="center"/>
    </xf>
    <xf numFmtId="2" fontId="26" fillId="0" borderId="10" xfId="7" applyNumberFormat="1" applyFont="1" applyFill="1" applyBorder="1" applyAlignment="1">
      <alignment horizontal="center" vertical="center"/>
    </xf>
    <xf numFmtId="2" fontId="26" fillId="0" borderId="71" xfId="7" applyNumberFormat="1" applyFont="1" applyFill="1" applyBorder="1" applyAlignment="1">
      <alignment horizontal="center" vertical="center"/>
    </xf>
    <xf numFmtId="0" fontId="26" fillId="6" borderId="69" xfId="7" applyFont="1" applyFill="1" applyBorder="1" applyAlignment="1">
      <alignment horizontal="center" vertical="center"/>
    </xf>
    <xf numFmtId="0" fontId="26" fillId="4" borderId="69" xfId="7" applyFont="1" applyFill="1" applyBorder="1" applyAlignment="1">
      <alignment horizontal="left" vertical="center"/>
    </xf>
    <xf numFmtId="1" fontId="26" fillId="0" borderId="8" xfId="7" applyNumberFormat="1" applyFont="1" applyFill="1" applyBorder="1" applyAlignment="1">
      <alignment horizontal="center" vertical="center"/>
    </xf>
    <xf numFmtId="1" fontId="26" fillId="0" borderId="71" xfId="7" applyNumberFormat="1" applyFont="1" applyFill="1" applyBorder="1" applyAlignment="1">
      <alignment horizontal="center" vertical="center"/>
    </xf>
    <xf numFmtId="1" fontId="26" fillId="6" borderId="76" xfId="7" applyNumberFormat="1" applyFont="1" applyFill="1" applyBorder="1" applyAlignment="1">
      <alignment horizontal="center" vertical="center"/>
    </xf>
    <xf numFmtId="1" fontId="26" fillId="6" borderId="8" xfId="7" applyNumberFormat="1" applyFont="1" applyFill="1" applyBorder="1" applyAlignment="1">
      <alignment horizontal="center" vertical="center"/>
    </xf>
    <xf numFmtId="188" fontId="26" fillId="6" borderId="69" xfId="7" applyNumberFormat="1" applyFont="1" applyFill="1" applyBorder="1" applyAlignment="1">
      <alignment horizontal="center" vertical="center"/>
    </xf>
    <xf numFmtId="0" fontId="26" fillId="4" borderId="65" xfId="7" quotePrefix="1" applyFont="1" applyFill="1" applyBorder="1" applyAlignment="1">
      <alignment horizontal="left" vertical="center"/>
    </xf>
    <xf numFmtId="2" fontId="26" fillId="6" borderId="66" xfId="7" applyNumberFormat="1" applyFont="1" applyFill="1" applyBorder="1" applyAlignment="1">
      <alignment horizontal="center" vertical="center"/>
    </xf>
    <xf numFmtId="2" fontId="26" fillId="6" borderId="6" xfId="7" applyNumberFormat="1" applyFont="1" applyFill="1" applyBorder="1" applyAlignment="1">
      <alignment horizontal="center" vertical="center"/>
    </xf>
    <xf numFmtId="2" fontId="26" fillId="6" borderId="67" xfId="7" applyNumberFormat="1" applyFont="1" applyFill="1" applyBorder="1" applyAlignment="1">
      <alignment horizontal="center" vertical="center"/>
    </xf>
    <xf numFmtId="0" fontId="26" fillId="4" borderId="0" xfId="7" applyFont="1" applyFill="1" applyAlignment="1">
      <alignment horizontal="center" vertical="center"/>
    </xf>
    <xf numFmtId="0" fontId="26" fillId="4" borderId="73" xfId="4" applyFont="1" applyFill="1" applyBorder="1" applyAlignment="1">
      <alignment horizontal="center" vertical="center"/>
    </xf>
    <xf numFmtId="3" fontId="33" fillId="0" borderId="0" xfId="7" applyNumberFormat="1" applyFont="1" applyFill="1" applyAlignment="1">
      <alignment horizontal="center" vertical="center"/>
    </xf>
    <xf numFmtId="3" fontId="33" fillId="0" borderId="6" xfId="7" applyNumberFormat="1" applyFont="1" applyFill="1" applyBorder="1" applyAlignment="1">
      <alignment horizontal="center" vertical="center"/>
    </xf>
    <xf numFmtId="3" fontId="26" fillId="0" borderId="6" xfId="7" applyNumberFormat="1" applyFont="1" applyFill="1" applyBorder="1" applyAlignment="1">
      <alignment horizontal="center" vertical="center"/>
    </xf>
    <xf numFmtId="3" fontId="26" fillId="0" borderId="6" xfId="4" applyNumberFormat="1" applyFont="1" applyFill="1" applyBorder="1" applyAlignment="1">
      <alignment horizontal="center" vertical="center"/>
    </xf>
    <xf numFmtId="3" fontId="26" fillId="0" borderId="10" xfId="7" applyNumberFormat="1" applyFont="1" applyFill="1" applyBorder="1" applyAlignment="1">
      <alignment horizontal="center" vertical="center"/>
    </xf>
    <xf numFmtId="3" fontId="26" fillId="6" borderId="66" xfId="4" applyNumberFormat="1" applyFont="1" applyFill="1" applyBorder="1" applyAlignment="1">
      <alignment horizontal="center" vertical="center"/>
    </xf>
    <xf numFmtId="3" fontId="26" fillId="6" borderId="6" xfId="4" applyNumberFormat="1" applyFont="1" applyFill="1" applyBorder="1" applyAlignment="1">
      <alignment horizontal="center" vertical="center"/>
    </xf>
    <xf numFmtId="3" fontId="26" fillId="6" borderId="67" xfId="7" applyNumberFormat="1" applyFont="1" applyFill="1" applyBorder="1" applyAlignment="1">
      <alignment horizontal="center" vertical="center"/>
    </xf>
    <xf numFmtId="0" fontId="26" fillId="4" borderId="69" xfId="4" applyFont="1" applyFill="1" applyBorder="1" applyAlignment="1">
      <alignment horizontal="left" vertical="center"/>
    </xf>
    <xf numFmtId="0" fontId="26" fillId="4" borderId="69" xfId="4" applyFont="1" applyFill="1" applyBorder="1" applyAlignment="1">
      <alignment horizontal="center" vertical="center"/>
    </xf>
    <xf numFmtId="3" fontId="26" fillId="0" borderId="76" xfId="7" applyNumberFormat="1" applyFont="1" applyBorder="1" applyAlignment="1">
      <alignment horizontal="center" vertical="center"/>
    </xf>
    <xf numFmtId="204" fontId="26" fillId="0" borderId="8" xfId="7" applyNumberFormat="1" applyFont="1" applyBorder="1" applyAlignment="1">
      <alignment horizontal="center" vertical="center"/>
    </xf>
    <xf numFmtId="3" fontId="26" fillId="0" borderId="8" xfId="7" applyNumberFormat="1" applyFont="1" applyBorder="1" applyAlignment="1">
      <alignment horizontal="center" vertical="center"/>
    </xf>
    <xf numFmtId="3" fontId="26" fillId="0" borderId="8" xfId="4" applyNumberFormat="1" applyFont="1" applyFill="1" applyBorder="1" applyAlignment="1">
      <alignment horizontal="center" vertical="center"/>
    </xf>
    <xf numFmtId="3" fontId="26" fillId="0" borderId="71" xfId="4" applyNumberFormat="1" applyFont="1" applyFill="1" applyBorder="1" applyAlignment="1">
      <alignment horizontal="center" vertical="center"/>
    </xf>
    <xf numFmtId="3" fontId="26" fillId="6" borderId="76" xfId="4" applyNumberFormat="1" applyFont="1" applyFill="1" applyBorder="1" applyAlignment="1">
      <alignment horizontal="center" vertical="center"/>
    </xf>
    <xf numFmtId="3" fontId="26" fillId="6" borderId="8" xfId="4" applyNumberFormat="1" applyFont="1" applyFill="1" applyBorder="1" applyAlignment="1">
      <alignment horizontal="center" vertical="center"/>
    </xf>
    <xf numFmtId="3" fontId="26" fillId="6" borderId="71" xfId="7" applyNumberFormat="1" applyFont="1" applyFill="1" applyBorder="1" applyAlignment="1">
      <alignment horizontal="center" vertical="center"/>
    </xf>
    <xf numFmtId="188" fontId="26" fillId="6" borderId="69" xfId="4" applyNumberFormat="1" applyFont="1" applyFill="1" applyBorder="1" applyAlignment="1">
      <alignment horizontal="center" vertical="center"/>
    </xf>
    <xf numFmtId="1" fontId="26" fillId="6" borderId="71" xfId="7" applyNumberFormat="1" applyFont="1" applyFill="1" applyBorder="1" applyAlignment="1">
      <alignment horizontal="center" vertical="center"/>
    </xf>
    <xf numFmtId="2" fontId="26" fillId="0" borderId="66" xfId="7" applyNumberFormat="1" applyFont="1" applyBorder="1" applyAlignment="1">
      <alignment horizontal="center" vertical="center"/>
    </xf>
    <xf numFmtId="205" fontId="26" fillId="0" borderId="6" xfId="7" applyNumberFormat="1" applyFont="1" applyBorder="1" applyAlignment="1">
      <alignment horizontal="center" vertical="center"/>
    </xf>
    <xf numFmtId="2" fontId="26" fillId="0" borderId="6" xfId="7" applyNumberFormat="1" applyFont="1" applyBorder="1" applyAlignment="1">
      <alignment horizontal="center" vertical="center"/>
    </xf>
    <xf numFmtId="4" fontId="26" fillId="6" borderId="76" xfId="4" applyNumberFormat="1" applyFont="1" applyFill="1" applyBorder="1" applyAlignment="1">
      <alignment horizontal="center" vertical="center"/>
    </xf>
    <xf numFmtId="4" fontId="26" fillId="6" borderId="8" xfId="4" applyNumberFormat="1" applyFont="1" applyFill="1" applyBorder="1" applyAlignment="1">
      <alignment horizontal="center" vertical="center"/>
    </xf>
    <xf numFmtId="4" fontId="26" fillId="6" borderId="71" xfId="7" applyNumberFormat="1" applyFont="1" applyFill="1" applyBorder="1" applyAlignment="1">
      <alignment horizontal="center" vertical="center"/>
    </xf>
    <xf numFmtId="2" fontId="26" fillId="0" borderId="89" xfId="7" applyNumberFormat="1" applyFont="1" applyBorder="1" applyAlignment="1">
      <alignment horizontal="center" vertical="center"/>
    </xf>
    <xf numFmtId="205" fontId="26" fillId="0" borderId="91" xfId="7" applyNumberFormat="1" applyFont="1" applyBorder="1" applyAlignment="1">
      <alignment horizontal="center" vertical="center"/>
    </xf>
    <xf numFmtId="2" fontId="26" fillId="0" borderId="91" xfId="7" applyNumberFormat="1" applyFont="1" applyBorder="1" applyAlignment="1">
      <alignment horizontal="center" vertical="center"/>
    </xf>
    <xf numFmtId="2" fontId="26" fillId="0" borderId="91" xfId="4" applyNumberFormat="1" applyFont="1" applyFill="1" applyBorder="1" applyAlignment="1">
      <alignment horizontal="center" vertical="center"/>
    </xf>
    <xf numFmtId="2" fontId="26" fillId="0" borderId="92" xfId="4" applyNumberFormat="1" applyFont="1" applyFill="1" applyBorder="1" applyAlignment="1">
      <alignment horizontal="center" vertical="center"/>
    </xf>
    <xf numFmtId="4" fontId="26" fillId="6" borderId="96" xfId="4" applyNumberFormat="1" applyFont="1" applyFill="1" applyBorder="1" applyAlignment="1">
      <alignment horizontal="center" vertical="center"/>
    </xf>
    <xf numFmtId="4" fontId="26" fillId="6" borderId="97" xfId="4" applyNumberFormat="1" applyFont="1" applyFill="1" applyBorder="1" applyAlignment="1">
      <alignment horizontal="center" vertical="center"/>
    </xf>
    <xf numFmtId="4" fontId="26" fillId="6" borderId="98" xfId="7" applyNumberFormat="1" applyFont="1" applyFill="1" applyBorder="1" applyAlignment="1">
      <alignment horizontal="center" vertical="center"/>
    </xf>
    <xf numFmtId="1" fontId="26" fillId="0" borderId="100" xfId="4" applyNumberFormat="1" applyFont="1" applyFill="1" applyBorder="1" applyAlignment="1">
      <alignment horizontal="center" vertical="center"/>
    </xf>
    <xf numFmtId="1" fontId="26" fillId="0" borderId="101" xfId="4" applyNumberFormat="1" applyFont="1" applyFill="1" applyBorder="1" applyAlignment="1">
      <alignment horizontal="center" vertical="center"/>
    </xf>
    <xf numFmtId="1" fontId="26" fillId="0" borderId="102" xfId="4" applyNumberFormat="1" applyFont="1" applyFill="1" applyBorder="1" applyAlignment="1">
      <alignment horizontal="center" vertical="center"/>
    </xf>
    <xf numFmtId="1" fontId="26" fillId="0" borderId="103" xfId="4" applyNumberFormat="1" applyFont="1" applyFill="1" applyBorder="1" applyAlignment="1">
      <alignment horizontal="center" vertical="center"/>
    </xf>
    <xf numFmtId="0" fontId="27" fillId="7" borderId="100" xfId="7" applyFont="1" applyFill="1" applyBorder="1" applyAlignment="1">
      <alignment horizontal="center" vertical="center"/>
    </xf>
    <xf numFmtId="0" fontId="27" fillId="7" borderId="101" xfId="7" applyFont="1" applyFill="1" applyBorder="1" applyAlignment="1">
      <alignment horizontal="center" vertical="center"/>
    </xf>
    <xf numFmtId="0" fontId="27" fillId="7" borderId="103" xfId="7" applyFont="1" applyFill="1" applyBorder="1" applyAlignment="1">
      <alignment horizontal="center" vertical="center"/>
    </xf>
    <xf numFmtId="199" fontId="26" fillId="0" borderId="66" xfId="7" applyNumberFormat="1" applyFont="1" applyBorder="1" applyAlignment="1">
      <alignment horizontal="center" vertical="center"/>
    </xf>
    <xf numFmtId="199" fontId="26" fillId="0" borderId="9" xfId="7" applyNumberFormat="1" applyFont="1" applyBorder="1" applyAlignment="1">
      <alignment horizontal="center" vertical="center"/>
    </xf>
    <xf numFmtId="199" fontId="26" fillId="0" borderId="6" xfId="7" applyNumberFormat="1" applyFont="1" applyBorder="1" applyAlignment="1">
      <alignment horizontal="center" vertical="center"/>
    </xf>
    <xf numFmtId="199" fontId="26" fillId="0" borderId="67" xfId="7" applyNumberFormat="1" applyFont="1" applyBorder="1" applyAlignment="1">
      <alignment horizontal="center" vertical="center"/>
    </xf>
    <xf numFmtId="188" fontId="26" fillId="0" borderId="9" xfId="7" applyNumberFormat="1" applyFont="1" applyBorder="1" applyAlignment="1">
      <alignment horizontal="center" vertical="center"/>
    </xf>
    <xf numFmtId="2" fontId="26" fillId="0" borderId="9" xfId="7" applyNumberFormat="1" applyFont="1" applyFill="1" applyBorder="1" applyAlignment="1">
      <alignment horizontal="center" vertical="center"/>
    </xf>
    <xf numFmtId="199" fontId="26" fillId="0" borderId="6" xfId="7" applyNumberFormat="1" applyFont="1" applyFill="1" applyBorder="1" applyAlignment="1">
      <alignment horizontal="center" vertical="center"/>
    </xf>
    <xf numFmtId="1" fontId="26" fillId="0" borderId="9" xfId="7" applyNumberFormat="1" applyFont="1" applyFill="1" applyBorder="1" applyAlignment="1">
      <alignment horizontal="center" vertical="center"/>
    </xf>
    <xf numFmtId="2" fontId="26" fillId="0" borderId="8" xfId="7" applyNumberFormat="1" applyFont="1" applyBorder="1" applyAlignment="1">
      <alignment horizontal="center" vertical="center"/>
    </xf>
    <xf numFmtId="2" fontId="26" fillId="0" borderId="10" xfId="7" applyNumberFormat="1" applyFont="1" applyBorder="1" applyAlignment="1">
      <alignment horizontal="center" vertical="center"/>
    </xf>
    <xf numFmtId="2" fontId="26" fillId="0" borderId="71" xfId="7" applyNumberFormat="1" applyFont="1" applyBorder="1" applyAlignment="1">
      <alignment horizontal="center" vertical="center"/>
    </xf>
    <xf numFmtId="0" fontId="26" fillId="4" borderId="65" xfId="7" applyFont="1" applyFill="1" applyBorder="1" applyAlignment="1">
      <alignment horizontal="left" vertical="center"/>
    </xf>
    <xf numFmtId="1" fontId="26" fillId="0" borderId="66" xfId="7" applyNumberFormat="1" applyFont="1" applyBorder="1" applyAlignment="1">
      <alignment horizontal="center" vertical="center"/>
    </xf>
    <xf numFmtId="1" fontId="26" fillId="0" borderId="9" xfId="7" applyNumberFormat="1" applyFont="1" applyBorder="1" applyAlignment="1">
      <alignment horizontal="center" vertical="center"/>
    </xf>
    <xf numFmtId="1" fontId="26" fillId="0" borderId="6" xfId="7" applyNumberFormat="1" applyFont="1" applyBorder="1" applyAlignment="1">
      <alignment horizontal="center" vertical="center"/>
    </xf>
    <xf numFmtId="1" fontId="26" fillId="0" borderId="67" xfId="7" applyNumberFormat="1" applyFont="1" applyBorder="1" applyAlignment="1">
      <alignment horizontal="center" vertical="center"/>
    </xf>
    <xf numFmtId="2" fontId="26" fillId="0" borderId="9" xfId="7" applyNumberFormat="1" applyFont="1" applyBorder="1" applyAlignment="1">
      <alignment horizontal="center" vertical="center"/>
    </xf>
    <xf numFmtId="2" fontId="26" fillId="0" borderId="67" xfId="7" applyNumberFormat="1" applyFont="1" applyBorder="1" applyAlignment="1">
      <alignment horizontal="center" vertical="center"/>
    </xf>
    <xf numFmtId="3" fontId="26" fillId="0" borderId="85" xfId="7" applyNumberFormat="1" applyFont="1" applyBorder="1" applyAlignment="1">
      <alignment horizontal="center" vertical="center"/>
    </xf>
    <xf numFmtId="3" fontId="26" fillId="0" borderId="11" xfId="7" applyNumberFormat="1" applyFont="1" applyBorder="1" applyAlignment="1">
      <alignment horizontal="center" vertical="center"/>
    </xf>
    <xf numFmtId="3" fontId="26" fillId="0" borderId="10" xfId="7" applyNumberFormat="1" applyFont="1" applyBorder="1" applyAlignment="1">
      <alignment horizontal="center" vertical="center"/>
    </xf>
    <xf numFmtId="3" fontId="26" fillId="0" borderId="6" xfId="7" applyNumberFormat="1" applyFont="1" applyBorder="1" applyAlignment="1">
      <alignment horizontal="center" vertical="center"/>
    </xf>
    <xf numFmtId="3" fontId="26" fillId="0" borderId="86" xfId="7" applyNumberFormat="1" applyFont="1" applyBorder="1" applyAlignment="1">
      <alignment horizontal="center" vertical="center"/>
    </xf>
    <xf numFmtId="3" fontId="26" fillId="6" borderId="85" xfId="7" applyNumberFormat="1" applyFont="1" applyFill="1" applyBorder="1" applyAlignment="1">
      <alignment horizontal="center" vertical="center"/>
    </xf>
    <xf numFmtId="3" fontId="26" fillId="6" borderId="10" xfId="7" applyNumberFormat="1" applyFont="1" applyFill="1" applyBorder="1" applyAlignment="1">
      <alignment horizontal="center" vertical="center"/>
    </xf>
    <xf numFmtId="3" fontId="26" fillId="0" borderId="75" xfId="7" applyNumberFormat="1" applyFont="1" applyBorder="1" applyAlignment="1">
      <alignment horizontal="center" vertical="center"/>
    </xf>
    <xf numFmtId="3" fontId="26" fillId="0" borderId="71" xfId="7" applyNumberFormat="1" applyFont="1" applyBorder="1" applyAlignment="1">
      <alignment horizontal="center" vertical="center"/>
    </xf>
    <xf numFmtId="3" fontId="26" fillId="6" borderId="76" xfId="7" applyNumberFormat="1" applyFont="1" applyFill="1" applyBorder="1" applyAlignment="1">
      <alignment horizontal="center" vertical="center"/>
    </xf>
    <xf numFmtId="3" fontId="26" fillId="6" borderId="8" xfId="7" applyNumberFormat="1" applyFont="1" applyFill="1" applyBorder="1" applyAlignment="1">
      <alignment horizontal="center" vertical="center"/>
    </xf>
    <xf numFmtId="2" fontId="26" fillId="6" borderId="98" xfId="7" applyNumberFormat="1" applyFont="1" applyFill="1" applyBorder="1" applyAlignment="1">
      <alignment horizontal="center" vertical="center"/>
    </xf>
    <xf numFmtId="0" fontId="26" fillId="0" borderId="90" xfId="5" applyFont="1" applyBorder="1" applyAlignment="1">
      <alignment horizontal="center" vertical="center"/>
    </xf>
    <xf numFmtId="202" fontId="26" fillId="0" borderId="10" xfId="7" applyNumberFormat="1" applyFont="1" applyFill="1" applyBorder="1" applyAlignment="1">
      <alignment horizontal="center" vertical="center"/>
    </xf>
    <xf numFmtId="203" fontId="26" fillId="0" borderId="10" xfId="1" applyNumberFormat="1" applyFont="1" applyFill="1" applyBorder="1" applyAlignment="1">
      <alignment horizontal="center" vertical="center"/>
    </xf>
    <xf numFmtId="203" fontId="26" fillId="0" borderId="10" xfId="1" applyNumberFormat="1" applyFont="1" applyBorder="1" applyAlignment="1">
      <alignment horizontal="center" vertical="center"/>
    </xf>
    <xf numFmtId="188" fontId="26" fillId="0" borderId="6" xfId="7" applyNumberFormat="1" applyFont="1" applyFill="1" applyBorder="1" applyAlignment="1">
      <alignment horizontal="center" vertical="center"/>
    </xf>
    <xf numFmtId="203" fontId="26" fillId="0" borderId="6" xfId="1" applyNumberFormat="1" applyFont="1" applyBorder="1" applyAlignment="1">
      <alignment horizontal="center" vertical="center"/>
    </xf>
    <xf numFmtId="0" fontId="26" fillId="4" borderId="72" xfId="4" applyFont="1" applyFill="1" applyBorder="1" applyAlignment="1">
      <alignment horizontal="left" vertical="center"/>
    </xf>
    <xf numFmtId="0" fontId="26" fillId="4" borderId="0" xfId="4" applyFont="1" applyFill="1" applyBorder="1" applyAlignment="1">
      <alignment horizontal="left" vertical="center"/>
    </xf>
    <xf numFmtId="0" fontId="27" fillId="2" borderId="35" xfId="5" applyFont="1" applyFill="1" applyBorder="1" applyAlignment="1">
      <alignment horizontal="centerContinuous" vertical="center"/>
    </xf>
    <xf numFmtId="0" fontId="27" fillId="2" borderId="59" xfId="5" applyFont="1" applyFill="1" applyBorder="1" applyAlignment="1">
      <alignment horizontal="centerContinuous" vertical="center"/>
    </xf>
    <xf numFmtId="0" fontId="27" fillId="2" borderId="33" xfId="5" applyFont="1" applyFill="1" applyBorder="1" applyAlignment="1">
      <alignment horizontal="centerContinuous" vertical="center"/>
    </xf>
    <xf numFmtId="0" fontId="27" fillId="2" borderId="81" xfId="5" applyFont="1" applyFill="1" applyBorder="1" applyAlignment="1">
      <alignment horizontal="centerContinuous" vertical="center"/>
    </xf>
    <xf numFmtId="0" fontId="27" fillId="2" borderId="60" xfId="5" applyFont="1" applyFill="1" applyBorder="1" applyAlignment="1">
      <alignment horizontal="centerContinuous" vertical="center"/>
    </xf>
    <xf numFmtId="0" fontId="27" fillId="0" borderId="0" xfId="5" quotePrefix="1" applyFont="1" applyAlignment="1">
      <alignment horizontal="left" vertical="center"/>
    </xf>
    <xf numFmtId="201" fontId="26" fillId="0" borderId="6" xfId="5" applyNumberFormat="1" applyFont="1" applyBorder="1" applyAlignment="1">
      <alignment horizontal="center" vertical="center"/>
    </xf>
    <xf numFmtId="2" fontId="26" fillId="0" borderId="97" xfId="5" applyNumberFormat="1" applyFont="1" applyBorder="1" applyAlignment="1">
      <alignment horizontal="center" vertical="center"/>
    </xf>
    <xf numFmtId="0" fontId="26" fillId="7" borderId="88" xfId="5" applyFont="1" applyFill="1" applyBorder="1" applyAlignment="1">
      <alignment horizontal="center" vertical="center"/>
    </xf>
    <xf numFmtId="3" fontId="18" fillId="0" borderId="39" xfId="0" applyNumberFormat="1" applyFont="1" applyBorder="1" applyAlignment="1">
      <alignment horizontal="center"/>
    </xf>
    <xf numFmtId="3" fontId="18" fillId="0" borderId="27" xfId="0" applyNumberFormat="1" applyFont="1" applyBorder="1" applyAlignment="1">
      <alignment horizontal="center"/>
    </xf>
    <xf numFmtId="0" fontId="24" fillId="0" borderId="0" xfId="0" applyFont="1" applyAlignment="1">
      <alignment vertical="center"/>
    </xf>
    <xf numFmtId="0" fontId="22" fillId="0" borderId="0" xfId="0" applyFont="1" applyAlignment="1">
      <alignment vertical="center"/>
    </xf>
    <xf numFmtId="192" fontId="23" fillId="3" borderId="17" xfId="4" applyNumberFormat="1"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25" fillId="4" borderId="20" xfId="0" applyFont="1" applyFill="1" applyBorder="1" applyAlignment="1">
      <alignment vertical="center"/>
    </xf>
    <xf numFmtId="0" fontId="22" fillId="0" borderId="21" xfId="0" quotePrefix="1" applyFont="1" applyBorder="1" applyAlignment="1">
      <alignment horizontal="center" vertical="center"/>
    </xf>
    <xf numFmtId="3" fontId="22" fillId="0" borderId="20"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22" xfId="0" applyFont="1" applyBorder="1" applyAlignment="1">
      <alignment horizontal="center" vertical="center"/>
    </xf>
    <xf numFmtId="0" fontId="22" fillId="4" borderId="20" xfId="0" applyFont="1" applyFill="1" applyBorder="1" applyAlignment="1">
      <alignment vertical="center"/>
    </xf>
    <xf numFmtId="0" fontId="22" fillId="0" borderId="23" xfId="0" quotePrefix="1" applyFont="1" applyBorder="1" applyAlignment="1">
      <alignment horizontal="center" vertical="center"/>
    </xf>
    <xf numFmtId="3" fontId="22" fillId="0" borderId="20" xfId="0" applyNumberFormat="1" applyFont="1" applyFill="1" applyBorder="1" applyAlignment="1">
      <alignment horizontal="center" vertical="center"/>
    </xf>
    <xf numFmtId="0" fontId="22" fillId="0" borderId="2" xfId="0" applyFont="1" applyBorder="1" applyAlignment="1">
      <alignment horizontal="center" vertical="center"/>
    </xf>
    <xf numFmtId="0" fontId="25" fillId="4" borderId="24" xfId="0" applyFont="1" applyFill="1" applyBorder="1" applyAlignment="1">
      <alignment vertical="center"/>
    </xf>
    <xf numFmtId="0" fontId="22" fillId="0" borderId="25" xfId="0" quotePrefix="1" applyFont="1" applyBorder="1" applyAlignment="1">
      <alignment horizontal="center" vertical="center"/>
    </xf>
    <xf numFmtId="3" fontId="22" fillId="0" borderId="24" xfId="0" applyNumberFormat="1"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34" fillId="0" borderId="14" xfId="0" applyFont="1" applyFill="1" applyBorder="1" applyAlignment="1">
      <alignment vertical="center"/>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2" fillId="0" borderId="30" xfId="0" applyFont="1" applyBorder="1" applyAlignment="1">
      <alignment horizontal="center" vertical="center"/>
    </xf>
    <xf numFmtId="3" fontId="22" fillId="0" borderId="31" xfId="0" applyNumberFormat="1" applyFont="1" applyBorder="1" applyAlignment="1">
      <alignment horizontal="center" vertical="center"/>
    </xf>
    <xf numFmtId="0" fontId="22" fillId="0" borderId="33" xfId="0" quotePrefix="1" applyFont="1" applyBorder="1" applyAlignment="1">
      <alignment horizontal="center" vertical="center"/>
    </xf>
    <xf numFmtId="192" fontId="23" fillId="3" borderId="13" xfId="4" applyNumberFormat="1" applyFont="1" applyFill="1" applyBorder="1" applyAlignment="1">
      <alignment horizontal="center" vertical="center"/>
    </xf>
    <xf numFmtId="192" fontId="23" fillId="3" borderId="14" xfId="4" applyNumberFormat="1" applyFont="1" applyFill="1" applyBorder="1" applyAlignment="1">
      <alignment horizontal="center" vertical="center"/>
    </xf>
    <xf numFmtId="192" fontId="23" fillId="3" borderId="15" xfId="4" applyNumberFormat="1" applyFont="1" applyFill="1" applyBorder="1" applyAlignment="1">
      <alignment horizontal="center" vertical="center"/>
    </xf>
    <xf numFmtId="3" fontId="22" fillId="5" borderId="31" xfId="0" applyNumberFormat="1" applyFont="1" applyFill="1" applyBorder="1" applyAlignment="1">
      <alignment horizontal="center" vertical="center"/>
    </xf>
    <xf numFmtId="3" fontId="22" fillId="5" borderId="20" xfId="0" applyNumberFormat="1" applyFont="1" applyFill="1" applyBorder="1" applyAlignment="1">
      <alignment horizontal="center" vertical="center"/>
    </xf>
    <xf numFmtId="3" fontId="22" fillId="5" borderId="5" xfId="0" applyNumberFormat="1" applyFont="1" applyFill="1" applyBorder="1" applyAlignment="1">
      <alignment horizontal="center" vertical="center"/>
    </xf>
    <xf numFmtId="3" fontId="22" fillId="0" borderId="30" xfId="0" applyNumberFormat="1" applyFont="1" applyBorder="1" applyAlignment="1">
      <alignment horizontal="center" vertical="center"/>
    </xf>
    <xf numFmtId="3" fontId="22" fillId="0" borderId="2" xfId="0" applyNumberFormat="1" applyFont="1" applyBorder="1" applyAlignment="1">
      <alignment horizontal="center" vertical="center"/>
    </xf>
    <xf numFmtId="3" fontId="22" fillId="0" borderId="22" xfId="0" applyNumberFormat="1" applyFont="1" applyBorder="1" applyAlignment="1">
      <alignment horizontal="center" vertical="center"/>
    </xf>
    <xf numFmtId="3" fontId="22" fillId="0" borderId="3" xfId="0" applyNumberFormat="1" applyFont="1" applyBorder="1" applyAlignment="1">
      <alignment horizontal="center" vertical="center"/>
    </xf>
    <xf numFmtId="3" fontId="22" fillId="0" borderId="26" xfId="0" applyNumberFormat="1" applyFont="1" applyBorder="1" applyAlignment="1">
      <alignment horizontal="center" vertical="center"/>
    </xf>
    <xf numFmtId="3" fontId="22" fillId="0" borderId="27" xfId="0" applyNumberFormat="1" applyFont="1" applyBorder="1" applyAlignment="1">
      <alignment horizontal="center" vertical="center"/>
    </xf>
    <xf numFmtId="3" fontId="22" fillId="0" borderId="5" xfId="0" applyNumberFormat="1" applyFont="1" applyBorder="1" applyAlignment="1">
      <alignment horizontal="center" vertical="center"/>
    </xf>
    <xf numFmtId="3" fontId="22" fillId="0" borderId="35" xfId="0" applyNumberFormat="1" applyFont="1" applyBorder="1" applyAlignment="1">
      <alignment horizontal="center" vertical="center"/>
    </xf>
    <xf numFmtId="3" fontId="22" fillId="5" borderId="36" xfId="0" applyNumberFormat="1" applyFont="1" applyFill="1" applyBorder="1" applyAlignment="1">
      <alignment horizontal="center" vertical="center"/>
    </xf>
    <xf numFmtId="3" fontId="22" fillId="5" borderId="37" xfId="0" applyNumberFormat="1" applyFont="1" applyFill="1" applyBorder="1" applyAlignment="1">
      <alignment horizontal="center" vertical="center"/>
    </xf>
    <xf numFmtId="0" fontId="22" fillId="5" borderId="22" xfId="0" applyFont="1" applyFill="1" applyBorder="1" applyAlignment="1">
      <alignment horizontal="center" vertical="center"/>
    </xf>
    <xf numFmtId="0" fontId="22" fillId="5" borderId="5" xfId="0" applyFont="1" applyFill="1" applyBorder="1" applyAlignment="1">
      <alignment horizontal="center" vertical="center"/>
    </xf>
    <xf numFmtId="3" fontId="22" fillId="0" borderId="38" xfId="0" applyNumberFormat="1" applyFont="1" applyBorder="1" applyAlignment="1">
      <alignment horizontal="center" vertical="center"/>
    </xf>
    <xf numFmtId="3" fontId="22" fillId="5" borderId="38" xfId="0" applyNumberFormat="1" applyFont="1" applyFill="1" applyBorder="1" applyAlignment="1">
      <alignment horizontal="center" vertical="center"/>
    </xf>
    <xf numFmtId="3" fontId="22" fillId="0" borderId="39" xfId="0" applyNumberFormat="1" applyFont="1" applyBorder="1" applyAlignment="1">
      <alignment horizontal="center" vertical="center"/>
    </xf>
    <xf numFmtId="0" fontId="22" fillId="0" borderId="22" xfId="0" applyFont="1" applyFill="1" applyBorder="1" applyAlignment="1">
      <alignment horizontal="center" vertical="center"/>
    </xf>
    <xf numFmtId="3" fontId="22" fillId="0" borderId="31" xfId="0" applyNumberFormat="1" applyFont="1" applyFill="1" applyBorder="1" applyAlignment="1">
      <alignment horizontal="center" vertical="center"/>
    </xf>
    <xf numFmtId="3" fontId="22" fillId="0" borderId="3" xfId="0" applyNumberFormat="1" applyFont="1" applyFill="1" applyBorder="1" applyAlignment="1">
      <alignment horizontal="center" vertical="center"/>
    </xf>
    <xf numFmtId="0" fontId="22" fillId="0" borderId="2" xfId="0" applyFont="1" applyFill="1" applyBorder="1" applyAlignment="1">
      <alignment horizontal="center" vertical="center"/>
    </xf>
    <xf numFmtId="3" fontId="22" fillId="0" borderId="22" xfId="0" applyNumberFormat="1" applyFont="1" applyFill="1" applyBorder="1" applyAlignment="1">
      <alignment horizontal="center" vertical="center"/>
    </xf>
    <xf numFmtId="0" fontId="22" fillId="0" borderId="27" xfId="0" applyFont="1" applyFill="1" applyBorder="1" applyAlignment="1">
      <alignment horizontal="center" vertical="center"/>
    </xf>
    <xf numFmtId="3" fontId="22" fillId="0" borderId="24" xfId="0" applyNumberFormat="1" applyFont="1" applyFill="1" applyBorder="1" applyAlignment="1">
      <alignment horizontal="center" vertical="center"/>
    </xf>
    <xf numFmtId="0" fontId="22" fillId="0" borderId="26" xfId="0" applyFont="1" applyFill="1" applyBorder="1" applyAlignment="1">
      <alignment horizontal="center" vertical="center"/>
    </xf>
    <xf numFmtId="0" fontId="22" fillId="0" borderId="5" xfId="0" applyFont="1" applyFill="1" applyBorder="1" applyAlignment="1">
      <alignment horizontal="center" vertical="center"/>
    </xf>
    <xf numFmtId="0" fontId="18" fillId="0" borderId="27" xfId="0" applyFont="1" applyBorder="1" applyAlignment="1">
      <alignment horizontal="center" vertical="center"/>
    </xf>
    <xf numFmtId="0" fontId="19" fillId="3" borderId="28" xfId="0" applyFont="1" applyFill="1" applyBorder="1" applyAlignment="1">
      <alignment horizontal="center" vertical="center"/>
    </xf>
    <xf numFmtId="0" fontId="18" fillId="0" borderId="30" xfId="0" applyFont="1" applyBorder="1" applyAlignment="1">
      <alignment horizontal="center" vertical="center"/>
    </xf>
    <xf numFmtId="0" fontId="20" fillId="0" borderId="0" xfId="0" applyFont="1"/>
    <xf numFmtId="0" fontId="18" fillId="0" borderId="0" xfId="0" applyFont="1"/>
    <xf numFmtId="0" fontId="19" fillId="2" borderId="17" xfId="0" applyFont="1" applyFill="1" applyBorder="1" applyAlignment="1">
      <alignment horizontal="center"/>
    </xf>
    <xf numFmtId="192" fontId="19" fillId="2" borderId="18" xfId="0" applyNumberFormat="1" applyFont="1" applyFill="1" applyBorder="1" applyAlignment="1">
      <alignment horizontal="centerContinuous"/>
    </xf>
    <xf numFmtId="192" fontId="19" fillId="2" borderId="40" xfId="0" applyNumberFormat="1" applyFont="1" applyFill="1" applyBorder="1" applyAlignment="1">
      <alignment horizontal="center"/>
    </xf>
    <xf numFmtId="192" fontId="19" fillId="2" borderId="41" xfId="0" applyNumberFormat="1" applyFont="1" applyFill="1" applyBorder="1" applyAlignment="1">
      <alignment horizontal="center"/>
    </xf>
    <xf numFmtId="0" fontId="19" fillId="2" borderId="18" xfId="0" applyFont="1" applyFill="1" applyBorder="1" applyAlignment="1">
      <alignment horizontal="center"/>
    </xf>
    <xf numFmtId="0" fontId="21" fillId="4" borderId="20" xfId="0" applyFont="1" applyFill="1" applyBorder="1" applyAlignment="1"/>
    <xf numFmtId="0" fontId="18" fillId="0" borderId="23" xfId="0" applyFont="1" applyBorder="1" applyAlignment="1">
      <alignment horizontal="center"/>
    </xf>
    <xf numFmtId="3" fontId="18" fillId="0" borderId="43" xfId="0" applyNumberFormat="1" applyFont="1" applyBorder="1" applyAlignment="1">
      <alignment horizontal="center"/>
    </xf>
    <xf numFmtId="0" fontId="21" fillId="4" borderId="24" xfId="0" applyFont="1" applyFill="1" applyBorder="1" applyAlignment="1"/>
    <xf numFmtId="0" fontId="18" fillId="0" borderId="25" xfId="0" applyFont="1" applyBorder="1" applyAlignment="1">
      <alignment horizontal="center"/>
    </xf>
    <xf numFmtId="3" fontId="18" fillId="0" borderId="44" xfId="0" applyNumberFormat="1" applyFont="1" applyBorder="1" applyAlignment="1">
      <alignment horizontal="center"/>
    </xf>
    <xf numFmtId="0" fontId="35" fillId="0" borderId="14" xfId="0" applyFont="1" applyFill="1" applyBorder="1"/>
    <xf numFmtId="192" fontId="19" fillId="2" borderId="28" xfId="0" applyNumberFormat="1" applyFont="1" applyFill="1" applyBorder="1" applyAlignment="1">
      <alignment horizontal="center"/>
    </xf>
    <xf numFmtId="192" fontId="19" fillId="2" borderId="34" xfId="0" applyNumberFormat="1" applyFont="1" applyFill="1" applyBorder="1" applyAlignment="1">
      <alignment horizontal="center"/>
    </xf>
    <xf numFmtId="0" fontId="19" fillId="3" borderId="49" xfId="0" applyFont="1" applyFill="1" applyBorder="1" applyAlignment="1">
      <alignment horizontal="center" vertical="center"/>
    </xf>
    <xf numFmtId="0" fontId="21" fillId="4" borderId="31" xfId="0" applyFont="1" applyFill="1" applyBorder="1" applyAlignment="1"/>
    <xf numFmtId="0" fontId="18" fillId="0" borderId="21" xfId="0" applyFont="1" applyBorder="1" applyAlignment="1">
      <alignment horizontal="center"/>
    </xf>
    <xf numFmtId="3" fontId="18" fillId="0" borderId="1" xfId="0" applyNumberFormat="1" applyFont="1" applyBorder="1" applyAlignment="1">
      <alignment horizontal="center"/>
    </xf>
    <xf numFmtId="0" fontId="18" fillId="0" borderId="51" xfId="0" applyFont="1" applyBorder="1" applyAlignment="1">
      <alignment horizontal="center" vertical="center"/>
    </xf>
    <xf numFmtId="0" fontId="18" fillId="0" borderId="39" xfId="0" applyFont="1" applyBorder="1" applyAlignment="1">
      <alignment horizontal="center" vertical="center"/>
    </xf>
    <xf numFmtId="0" fontId="21" fillId="4" borderId="52" xfId="0" applyFont="1" applyFill="1" applyBorder="1" applyAlignment="1"/>
    <xf numFmtId="0" fontId="18" fillId="0" borderId="55" xfId="0" applyFont="1" applyBorder="1" applyAlignment="1">
      <alignment horizontal="center"/>
    </xf>
    <xf numFmtId="3" fontId="18" fillId="5" borderId="56" xfId="0" applyNumberFormat="1" applyFont="1" applyFill="1" applyBorder="1" applyAlignment="1">
      <alignment horizontal="center"/>
    </xf>
    <xf numFmtId="3" fontId="18" fillId="5" borderId="53" xfId="0" applyNumberFormat="1" applyFont="1" applyFill="1" applyBorder="1" applyAlignment="1">
      <alignment horizont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21" fillId="4" borderId="25" xfId="0" applyFont="1" applyFill="1" applyBorder="1" applyAlignment="1"/>
    <xf numFmtId="3" fontId="18" fillId="0" borderId="56" xfId="0" applyNumberFormat="1" applyFont="1" applyBorder="1" applyAlignment="1">
      <alignment horizontal="center"/>
    </xf>
    <xf numFmtId="3" fontId="18" fillId="0" borderId="53" xfId="0" applyNumberFormat="1" applyFont="1" applyBorder="1" applyAlignment="1">
      <alignment horizontal="center"/>
    </xf>
    <xf numFmtId="0" fontId="35" fillId="0" borderId="0" xfId="0" applyFont="1" applyFill="1" applyBorder="1"/>
    <xf numFmtId="0" fontId="28" fillId="0" borderId="0" xfId="7" quotePrefix="1" applyFont="1" applyAlignment="1">
      <alignment horizontal="left" vertical="center"/>
    </xf>
    <xf numFmtId="0" fontId="23" fillId="2" borderId="12" xfId="0" applyFont="1" applyFill="1" applyBorder="1" applyAlignment="1">
      <alignment horizontal="center" vertical="center"/>
    </xf>
    <xf numFmtId="0" fontId="23" fillId="2" borderId="16" xfId="0" applyFont="1" applyFill="1" applyBorder="1" applyAlignment="1">
      <alignment horizontal="center" vertical="center"/>
    </xf>
    <xf numFmtId="192" fontId="23" fillId="2" borderId="12" xfId="0" applyNumberFormat="1" applyFont="1" applyFill="1" applyBorder="1" applyAlignment="1">
      <alignment horizontal="center" vertical="center"/>
    </xf>
    <xf numFmtId="192" fontId="23" fillId="2" borderId="16" xfId="0" applyNumberFormat="1" applyFont="1" applyFill="1" applyBorder="1" applyAlignment="1">
      <alignment horizontal="center" vertical="center"/>
    </xf>
    <xf numFmtId="192" fontId="23" fillId="3" borderId="13" xfId="4" applyNumberFormat="1" applyFont="1" applyFill="1" applyBorder="1" applyAlignment="1">
      <alignment horizontal="center" vertical="center"/>
    </xf>
    <xf numFmtId="192" fontId="23" fillId="3" borderId="14" xfId="4" applyNumberFormat="1" applyFont="1" applyFill="1" applyBorder="1" applyAlignment="1">
      <alignment horizontal="center" vertical="center"/>
    </xf>
    <xf numFmtId="192" fontId="23" fillId="3" borderId="15" xfId="4" applyNumberFormat="1" applyFont="1" applyFill="1" applyBorder="1" applyAlignment="1">
      <alignment horizontal="center" vertical="center"/>
    </xf>
    <xf numFmtId="192" fontId="23" fillId="2" borderId="32" xfId="0" applyNumberFormat="1" applyFont="1" applyFill="1" applyBorder="1" applyAlignment="1">
      <alignment horizontal="center" vertical="center"/>
    </xf>
    <xf numFmtId="192" fontId="23" fillId="3" borderId="17" xfId="4" applyNumberFormat="1" applyFont="1" applyFill="1" applyBorder="1" applyAlignment="1">
      <alignment horizontal="center" vertical="center"/>
    </xf>
    <xf numFmtId="192" fontId="23" fillId="3" borderId="34" xfId="4" applyNumberFormat="1" applyFont="1" applyFill="1" applyBorder="1" applyAlignment="1">
      <alignment horizontal="center" vertical="center"/>
    </xf>
    <xf numFmtId="192" fontId="23" fillId="3" borderId="19" xfId="4" applyNumberFormat="1" applyFont="1" applyFill="1" applyBorder="1" applyAlignment="1">
      <alignment horizontal="center" vertical="center"/>
    </xf>
    <xf numFmtId="17" fontId="23" fillId="3" borderId="13" xfId="4" applyNumberFormat="1" applyFont="1" applyFill="1" applyBorder="1" applyAlignment="1">
      <alignment horizontal="center" vertical="center"/>
    </xf>
    <xf numFmtId="17" fontId="23" fillId="3" borderId="14" xfId="4" applyNumberFormat="1" applyFont="1" applyFill="1" applyBorder="1" applyAlignment="1">
      <alignment horizontal="center" vertical="center"/>
    </xf>
    <xf numFmtId="17" fontId="23" fillId="3" borderId="15" xfId="4" applyNumberFormat="1" applyFont="1" applyFill="1" applyBorder="1" applyAlignment="1">
      <alignment horizontal="center" vertical="center"/>
    </xf>
    <xf numFmtId="192" fontId="19" fillId="2" borderId="13" xfId="0" applyNumberFormat="1" applyFont="1" applyFill="1" applyBorder="1" applyAlignment="1">
      <alignment horizontal="center"/>
    </xf>
    <xf numFmtId="192" fontId="19" fillId="2" borderId="15" xfId="0" applyNumberFormat="1" applyFont="1" applyFill="1" applyBorder="1" applyAlignment="1">
      <alignment horizontal="center"/>
    </xf>
    <xf numFmtId="0" fontId="19" fillId="2" borderId="12"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xf>
    <xf numFmtId="0" fontId="19" fillId="2" borderId="34" xfId="0" applyFont="1" applyFill="1" applyBorder="1" applyAlignment="1">
      <alignment horizontal="center"/>
    </xf>
    <xf numFmtId="0" fontId="19" fillId="2" borderId="19" xfId="0" applyFont="1" applyFill="1" applyBorder="1" applyAlignment="1">
      <alignment horizontal="center"/>
    </xf>
    <xf numFmtId="0" fontId="18" fillId="0" borderId="20" xfId="0" applyFont="1" applyBorder="1" applyAlignment="1">
      <alignment horizontal="left"/>
    </xf>
    <xf numFmtId="0" fontId="18" fillId="0" borderId="4" xfId="0" applyFont="1" applyBorder="1" applyAlignment="1">
      <alignment horizontal="left"/>
    </xf>
    <xf numFmtId="0" fontId="18" fillId="0" borderId="42" xfId="0" applyFont="1" applyBorder="1" applyAlignment="1">
      <alignment horizontal="left"/>
    </xf>
    <xf numFmtId="0" fontId="18" fillId="0" borderId="24" xfId="0" applyFont="1" applyBorder="1" applyAlignment="1">
      <alignment horizontal="left"/>
    </xf>
    <xf numFmtId="0" fontId="18" fillId="0" borderId="44" xfId="0" applyFont="1" applyBorder="1" applyAlignment="1">
      <alignment horizontal="left"/>
    </xf>
    <xf numFmtId="0" fontId="18" fillId="0" borderId="45" xfId="0" applyFont="1" applyBorder="1" applyAlignment="1">
      <alignment horizontal="left"/>
    </xf>
    <xf numFmtId="0" fontId="18" fillId="0" borderId="31" xfId="0" applyFont="1" applyBorder="1" applyAlignment="1">
      <alignment horizontal="left"/>
    </xf>
    <xf numFmtId="0" fontId="18" fillId="0" borderId="1" xfId="0" applyFont="1" applyBorder="1" applyAlignment="1">
      <alignment horizontal="left"/>
    </xf>
    <xf numFmtId="0" fontId="18" fillId="0" borderId="50" xfId="0" applyFont="1" applyBorder="1" applyAlignment="1">
      <alignment horizontal="left"/>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48" xfId="0" applyFont="1" applyFill="1" applyBorder="1" applyAlignment="1">
      <alignment horizontal="center" vertical="center"/>
    </xf>
    <xf numFmtId="192" fontId="19" fillId="2" borderId="12" xfId="0" applyNumberFormat="1" applyFont="1" applyFill="1" applyBorder="1" applyAlignment="1">
      <alignment horizontal="center" vertical="center"/>
    </xf>
    <xf numFmtId="192" fontId="19" fillId="2" borderId="16" xfId="0" applyNumberFormat="1" applyFont="1" applyFill="1" applyBorder="1" applyAlignment="1">
      <alignment horizontal="center" vertical="center"/>
    </xf>
    <xf numFmtId="192" fontId="19" fillId="2" borderId="14" xfId="0" applyNumberFormat="1" applyFont="1" applyFill="1" applyBorder="1" applyAlignment="1">
      <alignment horizontal="center"/>
    </xf>
    <xf numFmtId="0" fontId="18" fillId="0" borderId="52" xfId="0" applyFont="1" applyBorder="1" applyAlignment="1">
      <alignment horizontal="left"/>
    </xf>
    <xf numFmtId="0" fontId="18" fillId="0" borderId="53" xfId="0" applyFont="1" applyBorder="1" applyAlignment="1">
      <alignment horizontal="left"/>
    </xf>
    <xf numFmtId="0" fontId="18" fillId="0" borderId="54" xfId="0" applyFont="1" applyBorder="1" applyAlignment="1">
      <alignment horizontal="left"/>
    </xf>
    <xf numFmtId="192" fontId="19" fillId="2" borderId="17" xfId="0" applyNumberFormat="1" applyFont="1" applyFill="1" applyBorder="1" applyAlignment="1">
      <alignment horizontal="center"/>
    </xf>
    <xf numFmtId="192" fontId="19" fillId="2" borderId="19" xfId="0" applyNumberFormat="1" applyFont="1" applyFill="1" applyBorder="1" applyAlignment="1">
      <alignment horizontal="center"/>
    </xf>
    <xf numFmtId="17" fontId="19" fillId="2" borderId="13" xfId="0" applyNumberFormat="1" applyFont="1" applyFill="1" applyBorder="1" applyAlignment="1">
      <alignment horizontal="center"/>
    </xf>
    <xf numFmtId="17" fontId="19" fillId="2" borderId="14" xfId="0" applyNumberFormat="1" applyFont="1" applyFill="1" applyBorder="1" applyAlignment="1">
      <alignment horizontal="center"/>
    </xf>
    <xf numFmtId="2" fontId="9" fillId="0" borderId="20" xfId="0" applyNumberFormat="1" applyFont="1" applyFill="1" applyBorder="1" applyAlignment="1">
      <alignment horizontal="center"/>
    </xf>
    <xf numFmtId="2" fontId="9" fillId="0" borderId="42" xfId="0" applyNumberFormat="1" applyFont="1" applyFill="1" applyBorder="1" applyAlignment="1">
      <alignment horizontal="center"/>
    </xf>
    <xf numFmtId="2" fontId="9" fillId="0" borderId="24" xfId="0" applyNumberFormat="1" applyFont="1" applyFill="1" applyBorder="1" applyAlignment="1">
      <alignment horizontal="center"/>
    </xf>
    <xf numFmtId="2" fontId="9" fillId="0" borderId="45" xfId="0" applyNumberFormat="1" applyFont="1" applyFill="1" applyBorder="1" applyAlignment="1">
      <alignment horizontal="center"/>
    </xf>
    <xf numFmtId="0" fontId="6" fillId="0" borderId="20" xfId="0" applyFont="1" applyFill="1" applyBorder="1" applyAlignment="1">
      <alignment horizontal="left"/>
    </xf>
    <xf numFmtId="0" fontId="6" fillId="0" borderId="4" xfId="0" applyFont="1" applyFill="1" applyBorder="1" applyAlignment="1">
      <alignment horizontal="left"/>
    </xf>
    <xf numFmtId="0" fontId="6" fillId="0" borderId="42" xfId="0" applyFont="1" applyFill="1" applyBorder="1" applyAlignment="1">
      <alignment horizontal="left"/>
    </xf>
    <xf numFmtId="2" fontId="9" fillId="0" borderId="20" xfId="0" applyNumberFormat="1" applyFont="1" applyBorder="1" applyAlignment="1">
      <alignment horizontal="center"/>
    </xf>
    <xf numFmtId="2" fontId="9" fillId="0" borderId="42" xfId="0" applyNumberFormat="1" applyFont="1" applyBorder="1" applyAlignment="1">
      <alignment horizontal="center"/>
    </xf>
    <xf numFmtId="189" fontId="9" fillId="0" borderId="20" xfId="0" applyNumberFormat="1" applyFont="1" applyBorder="1" applyAlignment="1">
      <alignment horizontal="center"/>
    </xf>
    <xf numFmtId="189" fontId="9" fillId="0" borderId="42" xfId="0" applyNumberFormat="1" applyFont="1" applyBorder="1" applyAlignment="1">
      <alignment horizontal="center"/>
    </xf>
    <xf numFmtId="189" fontId="9" fillId="0" borderId="24" xfId="0" applyNumberFormat="1" applyFont="1" applyBorder="1" applyAlignment="1">
      <alignment horizontal="center"/>
    </xf>
    <xf numFmtId="189" fontId="9" fillId="0" borderId="45" xfId="0" applyNumberFormat="1" applyFont="1" applyBorder="1" applyAlignment="1">
      <alignment horizontal="center"/>
    </xf>
    <xf numFmtId="0" fontId="10" fillId="0" borderId="0" xfId="0" quotePrefix="1" applyFont="1" applyBorder="1" applyAlignment="1">
      <alignment horizontal="left"/>
    </xf>
    <xf numFmtId="0" fontId="12" fillId="4" borderId="17" xfId="0" applyFont="1" applyFill="1" applyBorder="1" applyAlignment="1">
      <alignment horizontal="center" vertical="center"/>
    </xf>
    <xf numFmtId="0" fontId="12" fillId="4" borderId="19" xfId="0" applyFont="1" applyFill="1" applyBorder="1" applyAlignment="1">
      <alignment horizontal="center" vertical="center"/>
    </xf>
    <xf numFmtId="0" fontId="1" fillId="4" borderId="17" xfId="0" applyFont="1" applyFill="1" applyBorder="1" applyAlignment="1">
      <alignment horizontal="center"/>
    </xf>
    <xf numFmtId="0" fontId="1" fillId="4" borderId="19" xfId="0" applyFont="1" applyFill="1" applyBorder="1" applyAlignment="1">
      <alignment horizontal="center"/>
    </xf>
    <xf numFmtId="0" fontId="6" fillId="0" borderId="58" xfId="0" applyFont="1" applyBorder="1" applyAlignment="1">
      <alignment horizontal="left"/>
    </xf>
    <xf numFmtId="0" fontId="6" fillId="0" borderId="59" xfId="0" applyFont="1" applyBorder="1" applyAlignment="1">
      <alignment horizontal="left"/>
    </xf>
    <xf numFmtId="0" fontId="6" fillId="0" borderId="60" xfId="0" applyFont="1" applyBorder="1" applyAlignment="1">
      <alignment horizontal="left"/>
    </xf>
    <xf numFmtId="190" fontId="9" fillId="0" borderId="58" xfId="0" applyNumberFormat="1" applyFont="1" applyBorder="1" applyAlignment="1">
      <alignment horizontal="center"/>
    </xf>
    <xf numFmtId="190" fontId="9" fillId="0" borderId="60" xfId="0" applyNumberFormat="1" applyFont="1" applyBorder="1" applyAlignment="1">
      <alignment horizontal="center"/>
    </xf>
    <xf numFmtId="190" fontId="9" fillId="0" borderId="20" xfId="0" applyNumberFormat="1" applyFont="1" applyBorder="1" applyAlignment="1">
      <alignment horizontal="center"/>
    </xf>
    <xf numFmtId="190" fontId="9" fillId="0" borderId="42" xfId="0" applyNumberFormat="1" applyFont="1" applyBorder="1" applyAlignment="1">
      <alignment horizontal="center"/>
    </xf>
    <xf numFmtId="190" fontId="1" fillId="0" borderId="58" xfId="0" applyNumberFormat="1" applyFont="1" applyBorder="1" applyAlignment="1">
      <alignment horizontal="center"/>
    </xf>
    <xf numFmtId="190" fontId="1" fillId="0" borderId="60" xfId="0" applyNumberFormat="1" applyFont="1" applyBorder="1" applyAlignment="1">
      <alignment horizontal="center"/>
    </xf>
    <xf numFmtId="189" fontId="1" fillId="0" borderId="20" xfId="0" applyNumberFormat="1" applyFont="1" applyBorder="1" applyAlignment="1">
      <alignment horizontal="center"/>
    </xf>
    <xf numFmtId="189" fontId="1" fillId="0" borderId="42" xfId="0" applyNumberFormat="1" applyFont="1" applyBorder="1" applyAlignment="1">
      <alignment horizontal="center"/>
    </xf>
    <xf numFmtId="190" fontId="1" fillId="0" borderId="20" xfId="0" applyNumberFormat="1" applyFont="1" applyBorder="1" applyAlignment="1">
      <alignment horizontal="center"/>
    </xf>
    <xf numFmtId="190" fontId="1" fillId="0" borderId="42" xfId="0" applyNumberFormat="1" applyFont="1" applyBorder="1" applyAlignment="1">
      <alignment horizontal="center"/>
    </xf>
    <xf numFmtId="189" fontId="1" fillId="0" borderId="24" xfId="0" applyNumberFormat="1" applyFont="1" applyBorder="1" applyAlignment="1">
      <alignment horizontal="center"/>
    </xf>
    <xf numFmtId="189" fontId="1" fillId="0" borderId="45" xfId="0" applyNumberFormat="1" applyFont="1" applyBorder="1" applyAlignment="1">
      <alignment horizontal="center"/>
    </xf>
    <xf numFmtId="0" fontId="6" fillId="0" borderId="20" xfId="0" applyFont="1" applyBorder="1" applyAlignment="1">
      <alignment horizontal="left"/>
    </xf>
    <xf numFmtId="0" fontId="6" fillId="0" borderId="4" xfId="0" applyFont="1" applyBorder="1" applyAlignment="1">
      <alignment horizontal="left"/>
    </xf>
    <xf numFmtId="0" fontId="6" fillId="0" borderId="42" xfId="0" applyFont="1" applyBorder="1" applyAlignment="1">
      <alignment horizontal="left"/>
    </xf>
    <xf numFmtId="2" fontId="1" fillId="0" borderId="20" xfId="0" applyNumberFormat="1" applyFont="1" applyBorder="1" applyAlignment="1">
      <alignment horizontal="center"/>
    </xf>
    <xf numFmtId="2" fontId="1" fillId="0" borderId="42" xfId="0" applyNumberFormat="1" applyFont="1" applyBorder="1" applyAlignment="1">
      <alignment horizontal="center"/>
    </xf>
    <xf numFmtId="2" fontId="1" fillId="0" borderId="24" xfId="0" applyNumberFormat="1" applyFont="1" applyBorder="1" applyAlignment="1">
      <alignment horizontal="center"/>
    </xf>
    <xf numFmtId="2" fontId="1" fillId="0" borderId="45" xfId="0" applyNumberFormat="1" applyFont="1" applyBorder="1" applyAlignment="1">
      <alignment horizontal="center"/>
    </xf>
    <xf numFmtId="2" fontId="1" fillId="0" borderId="46" xfId="0" applyNumberFormat="1" applyFont="1" applyBorder="1" applyAlignment="1">
      <alignment horizontal="center"/>
    </xf>
    <xf numFmtId="2" fontId="1" fillId="0" borderId="48" xfId="0" applyNumberFormat="1" applyFont="1" applyBorder="1" applyAlignment="1">
      <alignment horizontal="center"/>
    </xf>
    <xf numFmtId="0" fontId="6" fillId="0" borderId="20" xfId="0" applyFont="1" applyBorder="1" applyAlignment="1"/>
    <xf numFmtId="0" fontId="6" fillId="0" borderId="4" xfId="0" applyFont="1" applyBorder="1" applyAlignment="1"/>
    <xf numFmtId="0" fontId="6" fillId="0" borderId="42" xfId="0" applyFont="1" applyBorder="1" applyAlignment="1"/>
    <xf numFmtId="190" fontId="8" fillId="0" borderId="20" xfId="0" applyNumberFormat="1" applyFont="1" applyBorder="1" applyAlignment="1">
      <alignment horizontal="center"/>
    </xf>
    <xf numFmtId="190" fontId="8" fillId="0" borderId="42" xfId="0" applyNumberFormat="1" applyFont="1" applyBorder="1" applyAlignment="1">
      <alignment horizontal="center"/>
    </xf>
    <xf numFmtId="189" fontId="8" fillId="0" borderId="20" xfId="0" applyNumberFormat="1" applyFont="1" applyBorder="1" applyAlignment="1">
      <alignment horizontal="center"/>
    </xf>
    <xf numFmtId="189" fontId="8" fillId="0" borderId="42" xfId="0" applyNumberFormat="1" applyFont="1" applyBorder="1" applyAlignment="1">
      <alignment horizontal="center"/>
    </xf>
    <xf numFmtId="190" fontId="8" fillId="0" borderId="58" xfId="0" applyNumberFormat="1" applyFont="1" applyBorder="1" applyAlignment="1">
      <alignment horizontal="center"/>
    </xf>
    <xf numFmtId="190" fontId="8" fillId="0" borderId="60" xfId="0" applyNumberFormat="1" applyFont="1" applyBorder="1" applyAlignment="1">
      <alignment horizontal="center"/>
    </xf>
    <xf numFmtId="189" fontId="8" fillId="0" borderId="24" xfId="0" applyNumberFormat="1" applyFont="1" applyBorder="1" applyAlignment="1">
      <alignment horizontal="center"/>
    </xf>
    <xf numFmtId="189" fontId="8" fillId="0" borderId="45" xfId="0" applyNumberFormat="1" applyFont="1" applyBorder="1" applyAlignment="1">
      <alignment horizontal="center"/>
    </xf>
    <xf numFmtId="2" fontId="9" fillId="0" borderId="24" xfId="0" applyNumberFormat="1" applyFont="1" applyBorder="1" applyAlignment="1">
      <alignment horizontal="center"/>
    </xf>
    <xf numFmtId="2" fontId="9" fillId="0" borderId="45" xfId="0" applyNumberFormat="1" applyFont="1" applyBorder="1" applyAlignment="1">
      <alignment horizontal="center"/>
    </xf>
    <xf numFmtId="0" fontId="1" fillId="4" borderId="13" xfId="0" applyFont="1" applyFill="1" applyBorder="1" applyAlignment="1">
      <alignment horizontal="center" vertical="center"/>
    </xf>
    <xf numFmtId="0" fontId="1" fillId="4" borderId="15" xfId="0" applyFont="1" applyFill="1" applyBorder="1" applyAlignment="1">
      <alignment horizontal="center" vertical="center"/>
    </xf>
  </cellXfs>
  <cellStyles count="8">
    <cellStyle name="Comma" xfId="1" builtinId="3"/>
    <cellStyle name="Currency 2" xfId="3" xr:uid="{00000000-0005-0000-0000-000001000000}"/>
    <cellStyle name="Normal" xfId="0" builtinId="0"/>
    <cellStyle name="Normal 2" xfId="2" xr:uid="{00000000-0005-0000-0000-000003000000}"/>
    <cellStyle name="Normal 3" xfId="5" xr:uid="{00000000-0005-0000-0000-000004000000}"/>
    <cellStyle name="Normal 3 2" xfId="7" xr:uid="{C5140FEE-E506-41E3-B893-4AA38790F7F3}"/>
    <cellStyle name="Normal_west2551" xfId="4" xr:uid="{00000000-0005-0000-0000-000006000000}"/>
    <cellStyle name="ปกติ 3" xfId="6" xr:uid="{3D02D529-0E9D-4F2F-9761-4155B93944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17</xdr:col>
      <xdr:colOff>28575</xdr:colOff>
      <xdr:row>65</xdr:row>
      <xdr:rowOff>133350</xdr:rowOff>
    </xdr:from>
    <xdr:to>
      <xdr:col>17</xdr:col>
      <xdr:colOff>381000</xdr:colOff>
      <xdr:row>66</xdr:row>
      <xdr:rowOff>47625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3925" y="19069050"/>
          <a:ext cx="352425" cy="200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180975</xdr:colOff>
      <xdr:row>66</xdr:row>
      <xdr:rowOff>123825</xdr:rowOff>
    </xdr:from>
    <xdr:to>
      <xdr:col>17</xdr:col>
      <xdr:colOff>533400</xdr:colOff>
      <xdr:row>67</xdr:row>
      <xdr:rowOff>47625</xdr:rowOff>
    </xdr:to>
    <xdr:pic>
      <xdr:nvPicPr>
        <xdr:cNvPr id="3" name="Picture 5">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6325" y="19345275"/>
          <a:ext cx="352425" cy="200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69</xdr:row>
      <xdr:rowOff>66675</xdr:rowOff>
    </xdr:from>
    <xdr:to>
      <xdr:col>0</xdr:col>
      <xdr:colOff>666750</xdr:colOff>
      <xdr:row>69</xdr:row>
      <xdr:rowOff>266700</xdr:rowOff>
    </xdr:to>
    <xdr:pic>
      <xdr:nvPicPr>
        <xdr:cNvPr id="4" name="Picture 78">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0116800"/>
          <a:ext cx="638175" cy="200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70</xdr:row>
      <xdr:rowOff>66675</xdr:rowOff>
    </xdr:from>
    <xdr:to>
      <xdr:col>0</xdr:col>
      <xdr:colOff>666750</xdr:colOff>
      <xdr:row>70</xdr:row>
      <xdr:rowOff>266700</xdr:rowOff>
    </xdr:to>
    <xdr:pic>
      <xdr:nvPicPr>
        <xdr:cNvPr id="5" name="Picture 79">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20393025"/>
          <a:ext cx="638175" cy="200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71</xdr:row>
      <xdr:rowOff>66675</xdr:rowOff>
    </xdr:from>
    <xdr:to>
      <xdr:col>0</xdr:col>
      <xdr:colOff>628650</xdr:colOff>
      <xdr:row>71</xdr:row>
      <xdr:rowOff>266700</xdr:rowOff>
    </xdr:to>
    <xdr:pic>
      <xdr:nvPicPr>
        <xdr:cNvPr id="6" name="Picture 80">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 y="20678775"/>
          <a:ext cx="609600" cy="200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72</xdr:row>
      <xdr:rowOff>66675</xdr:rowOff>
    </xdr:from>
    <xdr:to>
      <xdr:col>0</xdr:col>
      <xdr:colOff>647700</xdr:colOff>
      <xdr:row>72</xdr:row>
      <xdr:rowOff>266700</xdr:rowOff>
    </xdr:to>
    <xdr:pic>
      <xdr:nvPicPr>
        <xdr:cNvPr id="7" name="Picture 81">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 y="20955000"/>
          <a:ext cx="619125" cy="200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28575</xdr:colOff>
          <xdr:row>5</xdr:row>
          <xdr:rowOff>66675</xdr:rowOff>
        </xdr:from>
        <xdr:to>
          <xdr:col>0</xdr:col>
          <xdr:colOff>771525</xdr:colOff>
          <xdr:row>6</xdr:row>
          <xdr:rowOff>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66675</xdr:rowOff>
        </xdr:from>
        <xdr:to>
          <xdr:col>0</xdr:col>
          <xdr:colOff>771525</xdr:colOff>
          <xdr:row>7</xdr:row>
          <xdr:rowOff>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66675</xdr:rowOff>
        </xdr:from>
        <xdr:to>
          <xdr:col>0</xdr:col>
          <xdr:colOff>752475</xdr:colOff>
          <xdr:row>8</xdr:row>
          <xdr:rowOff>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66675</xdr:rowOff>
        </xdr:from>
        <xdr:to>
          <xdr:col>0</xdr:col>
          <xdr:colOff>762000</xdr:colOff>
          <xdr:row>9</xdr:row>
          <xdr:rowOff>0</xdr:rowOff>
        </xdr:to>
        <xdr:sp macro="" textlink="">
          <xdr:nvSpPr>
            <xdr:cNvPr id="17412" name="Object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66675</xdr:rowOff>
        </xdr:from>
        <xdr:to>
          <xdr:col>0</xdr:col>
          <xdr:colOff>771525</xdr:colOff>
          <xdr:row>38</xdr:row>
          <xdr:rowOff>28575</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66675</xdr:rowOff>
        </xdr:from>
        <xdr:to>
          <xdr:col>0</xdr:col>
          <xdr:colOff>771525</xdr:colOff>
          <xdr:row>39</xdr:row>
          <xdr:rowOff>9525</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9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xdr:row>
          <xdr:rowOff>66675</xdr:rowOff>
        </xdr:from>
        <xdr:to>
          <xdr:col>0</xdr:col>
          <xdr:colOff>752475</xdr:colOff>
          <xdr:row>40</xdr:row>
          <xdr:rowOff>28575</xdr:rowOff>
        </xdr:to>
        <xdr:sp macro="" textlink="">
          <xdr:nvSpPr>
            <xdr:cNvPr id="17415" name="Object 7" hidden="1">
              <a:extLst>
                <a:ext uri="{63B3BB69-23CF-44E3-9099-C40C66FF867C}">
                  <a14:compatExt spid="_x0000_s17415"/>
                </a:ext>
                <a:ext uri="{FF2B5EF4-FFF2-40B4-BE49-F238E27FC236}">
                  <a16:creationId xmlns:a16="http://schemas.microsoft.com/office/drawing/2014/main" id="{00000000-0008-0000-0900-000007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40</xdr:row>
          <xdr:rowOff>66675</xdr:rowOff>
        </xdr:from>
        <xdr:to>
          <xdr:col>0</xdr:col>
          <xdr:colOff>762000</xdr:colOff>
          <xdr:row>41</xdr:row>
          <xdr:rowOff>28575</xdr:rowOff>
        </xdr:to>
        <xdr:sp macro="" textlink="">
          <xdr:nvSpPr>
            <xdr:cNvPr id="17416" name="Object 8" hidden="1">
              <a:extLst>
                <a:ext uri="{63B3BB69-23CF-44E3-9099-C40C66FF867C}">
                  <a14:compatExt spid="_x0000_s17416"/>
                </a:ext>
                <a:ext uri="{FF2B5EF4-FFF2-40B4-BE49-F238E27FC236}">
                  <a16:creationId xmlns:a16="http://schemas.microsoft.com/office/drawing/2014/main" id="{00000000-0008-0000-0900-000008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101</xdr:row>
          <xdr:rowOff>66675</xdr:rowOff>
        </xdr:from>
        <xdr:to>
          <xdr:col>0</xdr:col>
          <xdr:colOff>771525</xdr:colOff>
          <xdr:row>102</xdr:row>
          <xdr:rowOff>28575</xdr:rowOff>
        </xdr:to>
        <xdr:sp macro="" textlink="">
          <xdr:nvSpPr>
            <xdr:cNvPr id="17417" name="Object 9" hidden="1">
              <a:extLst>
                <a:ext uri="{63B3BB69-23CF-44E3-9099-C40C66FF867C}">
                  <a14:compatExt spid="_x0000_s17417"/>
                </a:ext>
                <a:ext uri="{FF2B5EF4-FFF2-40B4-BE49-F238E27FC236}">
                  <a16:creationId xmlns:a16="http://schemas.microsoft.com/office/drawing/2014/main" id="{00000000-0008-0000-0900-000009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102</xdr:row>
          <xdr:rowOff>66675</xdr:rowOff>
        </xdr:from>
        <xdr:to>
          <xdr:col>0</xdr:col>
          <xdr:colOff>771525</xdr:colOff>
          <xdr:row>103</xdr:row>
          <xdr:rowOff>9525</xdr:rowOff>
        </xdr:to>
        <xdr:sp macro="" textlink="">
          <xdr:nvSpPr>
            <xdr:cNvPr id="17418" name="Object 10" hidden="1">
              <a:extLst>
                <a:ext uri="{63B3BB69-23CF-44E3-9099-C40C66FF867C}">
                  <a14:compatExt spid="_x0000_s17418"/>
                </a:ext>
                <a:ext uri="{FF2B5EF4-FFF2-40B4-BE49-F238E27FC236}">
                  <a16:creationId xmlns:a16="http://schemas.microsoft.com/office/drawing/2014/main" id="{00000000-0008-0000-0900-00000A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103</xdr:row>
          <xdr:rowOff>66675</xdr:rowOff>
        </xdr:from>
        <xdr:to>
          <xdr:col>0</xdr:col>
          <xdr:colOff>752475</xdr:colOff>
          <xdr:row>104</xdr:row>
          <xdr:rowOff>28575</xdr:rowOff>
        </xdr:to>
        <xdr:sp macro="" textlink="">
          <xdr:nvSpPr>
            <xdr:cNvPr id="17419" name="Object 11" hidden="1">
              <a:extLst>
                <a:ext uri="{63B3BB69-23CF-44E3-9099-C40C66FF867C}">
                  <a14:compatExt spid="_x0000_s17419"/>
                </a:ext>
                <a:ext uri="{FF2B5EF4-FFF2-40B4-BE49-F238E27FC236}">
                  <a16:creationId xmlns:a16="http://schemas.microsoft.com/office/drawing/2014/main" id="{00000000-0008-0000-0900-00000B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104</xdr:row>
          <xdr:rowOff>66675</xdr:rowOff>
        </xdr:from>
        <xdr:to>
          <xdr:col>0</xdr:col>
          <xdr:colOff>762000</xdr:colOff>
          <xdr:row>105</xdr:row>
          <xdr:rowOff>28575</xdr:rowOff>
        </xdr:to>
        <xdr:sp macro="" textlink="">
          <xdr:nvSpPr>
            <xdr:cNvPr id="17420" name="Object 12" hidden="1">
              <a:extLst>
                <a:ext uri="{63B3BB69-23CF-44E3-9099-C40C66FF867C}">
                  <a14:compatExt spid="_x0000_s17420"/>
                </a:ext>
                <a:ext uri="{FF2B5EF4-FFF2-40B4-BE49-F238E27FC236}">
                  <a16:creationId xmlns:a16="http://schemas.microsoft.com/office/drawing/2014/main" id="{00000000-0008-0000-0900-00000C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137</xdr:row>
          <xdr:rowOff>66675</xdr:rowOff>
        </xdr:from>
        <xdr:to>
          <xdr:col>0</xdr:col>
          <xdr:colOff>771525</xdr:colOff>
          <xdr:row>138</xdr:row>
          <xdr:rowOff>28575</xdr:rowOff>
        </xdr:to>
        <xdr:sp macro="" textlink="">
          <xdr:nvSpPr>
            <xdr:cNvPr id="17421" name="Object 13" hidden="1">
              <a:extLst>
                <a:ext uri="{63B3BB69-23CF-44E3-9099-C40C66FF867C}">
                  <a14:compatExt spid="_x0000_s17421"/>
                </a:ext>
                <a:ext uri="{FF2B5EF4-FFF2-40B4-BE49-F238E27FC236}">
                  <a16:creationId xmlns:a16="http://schemas.microsoft.com/office/drawing/2014/main" id="{00000000-0008-0000-0900-00000D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138</xdr:row>
          <xdr:rowOff>66675</xdr:rowOff>
        </xdr:from>
        <xdr:to>
          <xdr:col>0</xdr:col>
          <xdr:colOff>771525</xdr:colOff>
          <xdr:row>139</xdr:row>
          <xdr:rowOff>9525</xdr:rowOff>
        </xdr:to>
        <xdr:sp macro="" textlink="">
          <xdr:nvSpPr>
            <xdr:cNvPr id="17422" name="Object 14" hidden="1">
              <a:extLst>
                <a:ext uri="{63B3BB69-23CF-44E3-9099-C40C66FF867C}">
                  <a14:compatExt spid="_x0000_s17422"/>
                </a:ext>
                <a:ext uri="{FF2B5EF4-FFF2-40B4-BE49-F238E27FC236}">
                  <a16:creationId xmlns:a16="http://schemas.microsoft.com/office/drawing/2014/main" id="{00000000-0008-0000-0900-00000E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139</xdr:row>
          <xdr:rowOff>66675</xdr:rowOff>
        </xdr:from>
        <xdr:to>
          <xdr:col>0</xdr:col>
          <xdr:colOff>752475</xdr:colOff>
          <xdr:row>140</xdr:row>
          <xdr:rowOff>28575</xdr:rowOff>
        </xdr:to>
        <xdr:sp macro="" textlink="">
          <xdr:nvSpPr>
            <xdr:cNvPr id="17423" name="Object 15" hidden="1">
              <a:extLst>
                <a:ext uri="{63B3BB69-23CF-44E3-9099-C40C66FF867C}">
                  <a14:compatExt spid="_x0000_s17423"/>
                </a:ext>
                <a:ext uri="{FF2B5EF4-FFF2-40B4-BE49-F238E27FC236}">
                  <a16:creationId xmlns:a16="http://schemas.microsoft.com/office/drawing/2014/main" id="{00000000-0008-0000-0900-00000F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140</xdr:row>
          <xdr:rowOff>66675</xdr:rowOff>
        </xdr:from>
        <xdr:to>
          <xdr:col>0</xdr:col>
          <xdr:colOff>762000</xdr:colOff>
          <xdr:row>141</xdr:row>
          <xdr:rowOff>28575</xdr:rowOff>
        </xdr:to>
        <xdr:sp macro="" textlink="">
          <xdr:nvSpPr>
            <xdr:cNvPr id="17424" name="Object 16" hidden="1">
              <a:extLst>
                <a:ext uri="{63B3BB69-23CF-44E3-9099-C40C66FF867C}">
                  <a14:compatExt spid="_x0000_s17424"/>
                </a:ext>
                <a:ext uri="{FF2B5EF4-FFF2-40B4-BE49-F238E27FC236}">
                  <a16:creationId xmlns:a16="http://schemas.microsoft.com/office/drawing/2014/main" id="{00000000-0008-0000-0900-000010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173</xdr:row>
          <xdr:rowOff>66675</xdr:rowOff>
        </xdr:from>
        <xdr:to>
          <xdr:col>0</xdr:col>
          <xdr:colOff>771525</xdr:colOff>
          <xdr:row>174</xdr:row>
          <xdr:rowOff>28575</xdr:rowOff>
        </xdr:to>
        <xdr:sp macro="" textlink="">
          <xdr:nvSpPr>
            <xdr:cNvPr id="17425" name="Object 17" hidden="1">
              <a:extLst>
                <a:ext uri="{63B3BB69-23CF-44E3-9099-C40C66FF867C}">
                  <a14:compatExt spid="_x0000_s17425"/>
                </a:ext>
                <a:ext uri="{FF2B5EF4-FFF2-40B4-BE49-F238E27FC236}">
                  <a16:creationId xmlns:a16="http://schemas.microsoft.com/office/drawing/2014/main" id="{00000000-0008-0000-0900-00001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174</xdr:row>
          <xdr:rowOff>66675</xdr:rowOff>
        </xdr:from>
        <xdr:to>
          <xdr:col>0</xdr:col>
          <xdr:colOff>771525</xdr:colOff>
          <xdr:row>175</xdr:row>
          <xdr:rowOff>9525</xdr:rowOff>
        </xdr:to>
        <xdr:sp macro="" textlink="">
          <xdr:nvSpPr>
            <xdr:cNvPr id="17426" name="Object 18" hidden="1">
              <a:extLst>
                <a:ext uri="{63B3BB69-23CF-44E3-9099-C40C66FF867C}">
                  <a14:compatExt spid="_x0000_s17426"/>
                </a:ext>
                <a:ext uri="{FF2B5EF4-FFF2-40B4-BE49-F238E27FC236}">
                  <a16:creationId xmlns:a16="http://schemas.microsoft.com/office/drawing/2014/main" id="{00000000-0008-0000-0900-000012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175</xdr:row>
          <xdr:rowOff>66675</xdr:rowOff>
        </xdr:from>
        <xdr:to>
          <xdr:col>0</xdr:col>
          <xdr:colOff>752475</xdr:colOff>
          <xdr:row>176</xdr:row>
          <xdr:rowOff>28575</xdr:rowOff>
        </xdr:to>
        <xdr:sp macro="" textlink="">
          <xdr:nvSpPr>
            <xdr:cNvPr id="17427" name="Object 19" hidden="1">
              <a:extLst>
                <a:ext uri="{63B3BB69-23CF-44E3-9099-C40C66FF867C}">
                  <a14:compatExt spid="_x0000_s17427"/>
                </a:ext>
                <a:ext uri="{FF2B5EF4-FFF2-40B4-BE49-F238E27FC236}">
                  <a16:creationId xmlns:a16="http://schemas.microsoft.com/office/drawing/2014/main" id="{00000000-0008-0000-0900-00001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176</xdr:row>
          <xdr:rowOff>66675</xdr:rowOff>
        </xdr:from>
        <xdr:to>
          <xdr:col>0</xdr:col>
          <xdr:colOff>762000</xdr:colOff>
          <xdr:row>177</xdr:row>
          <xdr:rowOff>28575</xdr:rowOff>
        </xdr:to>
        <xdr:sp macro="" textlink="">
          <xdr:nvSpPr>
            <xdr:cNvPr id="17428" name="Object 20" hidden="1">
              <a:extLst>
                <a:ext uri="{63B3BB69-23CF-44E3-9099-C40C66FF867C}">
                  <a14:compatExt spid="_x0000_s17428"/>
                </a:ext>
                <a:ext uri="{FF2B5EF4-FFF2-40B4-BE49-F238E27FC236}">
                  <a16:creationId xmlns:a16="http://schemas.microsoft.com/office/drawing/2014/main" id="{00000000-0008-0000-0900-000014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207</xdr:row>
          <xdr:rowOff>66675</xdr:rowOff>
        </xdr:from>
        <xdr:to>
          <xdr:col>0</xdr:col>
          <xdr:colOff>771525</xdr:colOff>
          <xdr:row>208</xdr:row>
          <xdr:rowOff>28575</xdr:rowOff>
        </xdr:to>
        <xdr:sp macro="" textlink="">
          <xdr:nvSpPr>
            <xdr:cNvPr id="17429" name="Object 21" hidden="1">
              <a:extLst>
                <a:ext uri="{63B3BB69-23CF-44E3-9099-C40C66FF867C}">
                  <a14:compatExt spid="_x0000_s17429"/>
                </a:ext>
                <a:ext uri="{FF2B5EF4-FFF2-40B4-BE49-F238E27FC236}">
                  <a16:creationId xmlns:a16="http://schemas.microsoft.com/office/drawing/2014/main" id="{00000000-0008-0000-0900-000015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208</xdr:row>
          <xdr:rowOff>66675</xdr:rowOff>
        </xdr:from>
        <xdr:to>
          <xdr:col>0</xdr:col>
          <xdr:colOff>771525</xdr:colOff>
          <xdr:row>209</xdr:row>
          <xdr:rowOff>28575</xdr:rowOff>
        </xdr:to>
        <xdr:sp macro="" textlink="">
          <xdr:nvSpPr>
            <xdr:cNvPr id="17430" name="Object 22" hidden="1">
              <a:extLst>
                <a:ext uri="{63B3BB69-23CF-44E3-9099-C40C66FF867C}">
                  <a14:compatExt spid="_x0000_s17430"/>
                </a:ext>
                <a:ext uri="{FF2B5EF4-FFF2-40B4-BE49-F238E27FC236}">
                  <a16:creationId xmlns:a16="http://schemas.microsoft.com/office/drawing/2014/main" id="{00000000-0008-0000-0900-00001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209</xdr:row>
          <xdr:rowOff>66675</xdr:rowOff>
        </xdr:from>
        <xdr:to>
          <xdr:col>0</xdr:col>
          <xdr:colOff>752475</xdr:colOff>
          <xdr:row>210</xdr:row>
          <xdr:rowOff>28575</xdr:rowOff>
        </xdr:to>
        <xdr:sp macro="" textlink="">
          <xdr:nvSpPr>
            <xdr:cNvPr id="17431" name="Object 23" hidden="1">
              <a:extLst>
                <a:ext uri="{63B3BB69-23CF-44E3-9099-C40C66FF867C}">
                  <a14:compatExt spid="_x0000_s17431"/>
                </a:ext>
                <a:ext uri="{FF2B5EF4-FFF2-40B4-BE49-F238E27FC236}">
                  <a16:creationId xmlns:a16="http://schemas.microsoft.com/office/drawing/2014/main" id="{00000000-0008-0000-0900-000017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210</xdr:row>
          <xdr:rowOff>66675</xdr:rowOff>
        </xdr:from>
        <xdr:to>
          <xdr:col>0</xdr:col>
          <xdr:colOff>762000</xdr:colOff>
          <xdr:row>211</xdr:row>
          <xdr:rowOff>9525</xdr:rowOff>
        </xdr:to>
        <xdr:sp macro="" textlink="">
          <xdr:nvSpPr>
            <xdr:cNvPr id="17432" name="Object 24" hidden="1">
              <a:extLst>
                <a:ext uri="{63B3BB69-23CF-44E3-9099-C40C66FF867C}">
                  <a14:compatExt spid="_x0000_s17432"/>
                </a:ext>
                <a:ext uri="{FF2B5EF4-FFF2-40B4-BE49-F238E27FC236}">
                  <a16:creationId xmlns:a16="http://schemas.microsoft.com/office/drawing/2014/main" id="{00000000-0008-0000-0900-000018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244</xdr:row>
          <xdr:rowOff>66675</xdr:rowOff>
        </xdr:from>
        <xdr:to>
          <xdr:col>0</xdr:col>
          <xdr:colOff>771525</xdr:colOff>
          <xdr:row>245</xdr:row>
          <xdr:rowOff>28575</xdr:rowOff>
        </xdr:to>
        <xdr:sp macro="" textlink="">
          <xdr:nvSpPr>
            <xdr:cNvPr id="17433" name="Object 25" hidden="1">
              <a:extLst>
                <a:ext uri="{63B3BB69-23CF-44E3-9099-C40C66FF867C}">
                  <a14:compatExt spid="_x0000_s17433"/>
                </a:ext>
                <a:ext uri="{FF2B5EF4-FFF2-40B4-BE49-F238E27FC236}">
                  <a16:creationId xmlns:a16="http://schemas.microsoft.com/office/drawing/2014/main" id="{00000000-0008-0000-0900-000019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245</xdr:row>
          <xdr:rowOff>66675</xdr:rowOff>
        </xdr:from>
        <xdr:to>
          <xdr:col>0</xdr:col>
          <xdr:colOff>771525</xdr:colOff>
          <xdr:row>246</xdr:row>
          <xdr:rowOff>28575</xdr:rowOff>
        </xdr:to>
        <xdr:sp macro="" textlink="">
          <xdr:nvSpPr>
            <xdr:cNvPr id="17434" name="Object 26" hidden="1">
              <a:extLst>
                <a:ext uri="{63B3BB69-23CF-44E3-9099-C40C66FF867C}">
                  <a14:compatExt spid="_x0000_s17434"/>
                </a:ext>
                <a:ext uri="{FF2B5EF4-FFF2-40B4-BE49-F238E27FC236}">
                  <a16:creationId xmlns:a16="http://schemas.microsoft.com/office/drawing/2014/main" id="{00000000-0008-0000-0900-00001A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246</xdr:row>
          <xdr:rowOff>66675</xdr:rowOff>
        </xdr:from>
        <xdr:to>
          <xdr:col>0</xdr:col>
          <xdr:colOff>752475</xdr:colOff>
          <xdr:row>247</xdr:row>
          <xdr:rowOff>28575</xdr:rowOff>
        </xdr:to>
        <xdr:sp macro="" textlink="">
          <xdr:nvSpPr>
            <xdr:cNvPr id="17435" name="Object 27" hidden="1">
              <a:extLst>
                <a:ext uri="{63B3BB69-23CF-44E3-9099-C40C66FF867C}">
                  <a14:compatExt spid="_x0000_s17435"/>
                </a:ext>
                <a:ext uri="{FF2B5EF4-FFF2-40B4-BE49-F238E27FC236}">
                  <a16:creationId xmlns:a16="http://schemas.microsoft.com/office/drawing/2014/main" id="{00000000-0008-0000-0900-00001B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247</xdr:row>
          <xdr:rowOff>66675</xdr:rowOff>
        </xdr:from>
        <xdr:to>
          <xdr:col>0</xdr:col>
          <xdr:colOff>762000</xdr:colOff>
          <xdr:row>248</xdr:row>
          <xdr:rowOff>9525</xdr:rowOff>
        </xdr:to>
        <xdr:sp macro="" textlink="">
          <xdr:nvSpPr>
            <xdr:cNvPr id="17436" name="Object 28" hidden="1">
              <a:extLst>
                <a:ext uri="{63B3BB69-23CF-44E3-9099-C40C66FF867C}">
                  <a14:compatExt spid="_x0000_s17436"/>
                </a:ext>
                <a:ext uri="{FF2B5EF4-FFF2-40B4-BE49-F238E27FC236}">
                  <a16:creationId xmlns:a16="http://schemas.microsoft.com/office/drawing/2014/main" id="{00000000-0008-0000-0900-00001C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281</xdr:row>
          <xdr:rowOff>66675</xdr:rowOff>
        </xdr:from>
        <xdr:to>
          <xdr:col>0</xdr:col>
          <xdr:colOff>771525</xdr:colOff>
          <xdr:row>282</xdr:row>
          <xdr:rowOff>0</xdr:rowOff>
        </xdr:to>
        <xdr:sp macro="" textlink="">
          <xdr:nvSpPr>
            <xdr:cNvPr id="17437" name="Object 29" hidden="1">
              <a:extLst>
                <a:ext uri="{63B3BB69-23CF-44E3-9099-C40C66FF867C}">
                  <a14:compatExt spid="_x0000_s17437"/>
                </a:ext>
                <a:ext uri="{FF2B5EF4-FFF2-40B4-BE49-F238E27FC236}">
                  <a16:creationId xmlns:a16="http://schemas.microsoft.com/office/drawing/2014/main" id="{00000000-0008-0000-0900-00001D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282</xdr:row>
          <xdr:rowOff>66675</xdr:rowOff>
        </xdr:from>
        <xdr:to>
          <xdr:col>0</xdr:col>
          <xdr:colOff>771525</xdr:colOff>
          <xdr:row>283</xdr:row>
          <xdr:rowOff>0</xdr:rowOff>
        </xdr:to>
        <xdr:sp macro="" textlink="">
          <xdr:nvSpPr>
            <xdr:cNvPr id="17438" name="Object 30" hidden="1">
              <a:extLst>
                <a:ext uri="{63B3BB69-23CF-44E3-9099-C40C66FF867C}">
                  <a14:compatExt spid="_x0000_s17438"/>
                </a:ext>
                <a:ext uri="{FF2B5EF4-FFF2-40B4-BE49-F238E27FC236}">
                  <a16:creationId xmlns:a16="http://schemas.microsoft.com/office/drawing/2014/main" id="{00000000-0008-0000-0900-00001E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283</xdr:row>
          <xdr:rowOff>66675</xdr:rowOff>
        </xdr:from>
        <xdr:to>
          <xdr:col>0</xdr:col>
          <xdr:colOff>752475</xdr:colOff>
          <xdr:row>284</xdr:row>
          <xdr:rowOff>0</xdr:rowOff>
        </xdr:to>
        <xdr:sp macro="" textlink="">
          <xdr:nvSpPr>
            <xdr:cNvPr id="17439" name="Object 31" hidden="1">
              <a:extLst>
                <a:ext uri="{63B3BB69-23CF-44E3-9099-C40C66FF867C}">
                  <a14:compatExt spid="_x0000_s17439"/>
                </a:ext>
                <a:ext uri="{FF2B5EF4-FFF2-40B4-BE49-F238E27FC236}">
                  <a16:creationId xmlns:a16="http://schemas.microsoft.com/office/drawing/2014/main" id="{00000000-0008-0000-0900-00001F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284</xdr:row>
          <xdr:rowOff>66675</xdr:rowOff>
        </xdr:from>
        <xdr:to>
          <xdr:col>0</xdr:col>
          <xdr:colOff>762000</xdr:colOff>
          <xdr:row>284</xdr:row>
          <xdr:rowOff>295275</xdr:rowOff>
        </xdr:to>
        <xdr:sp macro="" textlink="">
          <xdr:nvSpPr>
            <xdr:cNvPr id="17440" name="Object 32" hidden="1">
              <a:extLst>
                <a:ext uri="{63B3BB69-23CF-44E3-9099-C40C66FF867C}">
                  <a14:compatExt spid="_x0000_s17440"/>
                </a:ext>
                <a:ext uri="{FF2B5EF4-FFF2-40B4-BE49-F238E27FC236}">
                  <a16:creationId xmlns:a16="http://schemas.microsoft.com/office/drawing/2014/main" id="{00000000-0008-0000-0900-000020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318</xdr:row>
          <xdr:rowOff>66675</xdr:rowOff>
        </xdr:from>
        <xdr:to>
          <xdr:col>0</xdr:col>
          <xdr:colOff>771525</xdr:colOff>
          <xdr:row>319</xdr:row>
          <xdr:rowOff>0</xdr:rowOff>
        </xdr:to>
        <xdr:sp macro="" textlink="">
          <xdr:nvSpPr>
            <xdr:cNvPr id="17441" name="Object 33" hidden="1">
              <a:extLst>
                <a:ext uri="{63B3BB69-23CF-44E3-9099-C40C66FF867C}">
                  <a14:compatExt spid="_x0000_s17441"/>
                </a:ext>
                <a:ext uri="{FF2B5EF4-FFF2-40B4-BE49-F238E27FC236}">
                  <a16:creationId xmlns:a16="http://schemas.microsoft.com/office/drawing/2014/main" id="{00000000-0008-0000-0900-00002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319</xdr:row>
          <xdr:rowOff>66675</xdr:rowOff>
        </xdr:from>
        <xdr:to>
          <xdr:col>0</xdr:col>
          <xdr:colOff>771525</xdr:colOff>
          <xdr:row>320</xdr:row>
          <xdr:rowOff>0</xdr:rowOff>
        </xdr:to>
        <xdr:sp macro="" textlink="">
          <xdr:nvSpPr>
            <xdr:cNvPr id="17442" name="Object 34" hidden="1">
              <a:extLst>
                <a:ext uri="{63B3BB69-23CF-44E3-9099-C40C66FF867C}">
                  <a14:compatExt spid="_x0000_s17442"/>
                </a:ext>
                <a:ext uri="{FF2B5EF4-FFF2-40B4-BE49-F238E27FC236}">
                  <a16:creationId xmlns:a16="http://schemas.microsoft.com/office/drawing/2014/main" id="{00000000-0008-0000-0900-000022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320</xdr:row>
          <xdr:rowOff>66675</xdr:rowOff>
        </xdr:from>
        <xdr:to>
          <xdr:col>0</xdr:col>
          <xdr:colOff>752475</xdr:colOff>
          <xdr:row>321</xdr:row>
          <xdr:rowOff>0</xdr:rowOff>
        </xdr:to>
        <xdr:sp macro="" textlink="">
          <xdr:nvSpPr>
            <xdr:cNvPr id="17443" name="Object 35" hidden="1">
              <a:extLst>
                <a:ext uri="{63B3BB69-23CF-44E3-9099-C40C66FF867C}">
                  <a14:compatExt spid="_x0000_s17443"/>
                </a:ext>
                <a:ext uri="{FF2B5EF4-FFF2-40B4-BE49-F238E27FC236}">
                  <a16:creationId xmlns:a16="http://schemas.microsoft.com/office/drawing/2014/main" id="{00000000-0008-0000-0900-00002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321</xdr:row>
          <xdr:rowOff>66675</xdr:rowOff>
        </xdr:from>
        <xdr:to>
          <xdr:col>0</xdr:col>
          <xdr:colOff>762000</xdr:colOff>
          <xdr:row>321</xdr:row>
          <xdr:rowOff>295275</xdr:rowOff>
        </xdr:to>
        <xdr:sp macro="" textlink="">
          <xdr:nvSpPr>
            <xdr:cNvPr id="17444" name="Object 36" hidden="1">
              <a:extLst>
                <a:ext uri="{63B3BB69-23CF-44E3-9099-C40C66FF867C}">
                  <a14:compatExt spid="_x0000_s17444"/>
                </a:ext>
                <a:ext uri="{FF2B5EF4-FFF2-40B4-BE49-F238E27FC236}">
                  <a16:creationId xmlns:a16="http://schemas.microsoft.com/office/drawing/2014/main" id="{00000000-0008-0000-0900-000024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356</xdr:row>
          <xdr:rowOff>66675</xdr:rowOff>
        </xdr:from>
        <xdr:to>
          <xdr:col>0</xdr:col>
          <xdr:colOff>771525</xdr:colOff>
          <xdr:row>357</xdr:row>
          <xdr:rowOff>0</xdr:rowOff>
        </xdr:to>
        <xdr:sp macro="" textlink="">
          <xdr:nvSpPr>
            <xdr:cNvPr id="17445" name="Object 37" hidden="1">
              <a:extLst>
                <a:ext uri="{63B3BB69-23CF-44E3-9099-C40C66FF867C}">
                  <a14:compatExt spid="_x0000_s17445"/>
                </a:ext>
                <a:ext uri="{FF2B5EF4-FFF2-40B4-BE49-F238E27FC236}">
                  <a16:creationId xmlns:a16="http://schemas.microsoft.com/office/drawing/2014/main" id="{00000000-0008-0000-0900-000025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357</xdr:row>
          <xdr:rowOff>66675</xdr:rowOff>
        </xdr:from>
        <xdr:to>
          <xdr:col>0</xdr:col>
          <xdr:colOff>771525</xdr:colOff>
          <xdr:row>358</xdr:row>
          <xdr:rowOff>0</xdr:rowOff>
        </xdr:to>
        <xdr:sp macro="" textlink="">
          <xdr:nvSpPr>
            <xdr:cNvPr id="17446" name="Object 38" hidden="1">
              <a:extLst>
                <a:ext uri="{63B3BB69-23CF-44E3-9099-C40C66FF867C}">
                  <a14:compatExt spid="_x0000_s17446"/>
                </a:ext>
                <a:ext uri="{FF2B5EF4-FFF2-40B4-BE49-F238E27FC236}">
                  <a16:creationId xmlns:a16="http://schemas.microsoft.com/office/drawing/2014/main" id="{00000000-0008-0000-0900-00002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358</xdr:row>
          <xdr:rowOff>66675</xdr:rowOff>
        </xdr:from>
        <xdr:to>
          <xdr:col>0</xdr:col>
          <xdr:colOff>752475</xdr:colOff>
          <xdr:row>359</xdr:row>
          <xdr:rowOff>0</xdr:rowOff>
        </xdr:to>
        <xdr:sp macro="" textlink="">
          <xdr:nvSpPr>
            <xdr:cNvPr id="17447" name="Object 39" hidden="1">
              <a:extLst>
                <a:ext uri="{63B3BB69-23CF-44E3-9099-C40C66FF867C}">
                  <a14:compatExt spid="_x0000_s17447"/>
                </a:ext>
                <a:ext uri="{FF2B5EF4-FFF2-40B4-BE49-F238E27FC236}">
                  <a16:creationId xmlns:a16="http://schemas.microsoft.com/office/drawing/2014/main" id="{00000000-0008-0000-0900-000027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359</xdr:row>
          <xdr:rowOff>66675</xdr:rowOff>
        </xdr:from>
        <xdr:to>
          <xdr:col>0</xdr:col>
          <xdr:colOff>762000</xdr:colOff>
          <xdr:row>359</xdr:row>
          <xdr:rowOff>295275</xdr:rowOff>
        </xdr:to>
        <xdr:sp macro="" textlink="">
          <xdr:nvSpPr>
            <xdr:cNvPr id="17448" name="Object 40" hidden="1">
              <a:extLst>
                <a:ext uri="{63B3BB69-23CF-44E3-9099-C40C66FF867C}">
                  <a14:compatExt spid="_x0000_s17448"/>
                </a:ext>
                <a:ext uri="{FF2B5EF4-FFF2-40B4-BE49-F238E27FC236}">
                  <a16:creationId xmlns:a16="http://schemas.microsoft.com/office/drawing/2014/main" id="{00000000-0008-0000-0900-000028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394</xdr:row>
          <xdr:rowOff>66675</xdr:rowOff>
        </xdr:from>
        <xdr:to>
          <xdr:col>0</xdr:col>
          <xdr:colOff>771525</xdr:colOff>
          <xdr:row>394</xdr:row>
          <xdr:rowOff>295275</xdr:rowOff>
        </xdr:to>
        <xdr:sp macro="" textlink="">
          <xdr:nvSpPr>
            <xdr:cNvPr id="17453" name="Object 45" hidden="1">
              <a:extLst>
                <a:ext uri="{63B3BB69-23CF-44E3-9099-C40C66FF867C}">
                  <a14:compatExt spid="_x0000_s17453"/>
                </a:ext>
                <a:ext uri="{FF2B5EF4-FFF2-40B4-BE49-F238E27FC236}">
                  <a16:creationId xmlns:a16="http://schemas.microsoft.com/office/drawing/2014/main" id="{00000000-0008-0000-0900-00002D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395</xdr:row>
          <xdr:rowOff>66675</xdr:rowOff>
        </xdr:from>
        <xdr:to>
          <xdr:col>0</xdr:col>
          <xdr:colOff>771525</xdr:colOff>
          <xdr:row>395</xdr:row>
          <xdr:rowOff>295275</xdr:rowOff>
        </xdr:to>
        <xdr:sp macro="" textlink="">
          <xdr:nvSpPr>
            <xdr:cNvPr id="17454" name="Object 46" hidden="1">
              <a:extLst>
                <a:ext uri="{63B3BB69-23CF-44E3-9099-C40C66FF867C}">
                  <a14:compatExt spid="_x0000_s17454"/>
                </a:ext>
                <a:ext uri="{FF2B5EF4-FFF2-40B4-BE49-F238E27FC236}">
                  <a16:creationId xmlns:a16="http://schemas.microsoft.com/office/drawing/2014/main" id="{00000000-0008-0000-0900-00002E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396</xdr:row>
          <xdr:rowOff>66675</xdr:rowOff>
        </xdr:from>
        <xdr:to>
          <xdr:col>0</xdr:col>
          <xdr:colOff>752475</xdr:colOff>
          <xdr:row>396</xdr:row>
          <xdr:rowOff>295275</xdr:rowOff>
        </xdr:to>
        <xdr:sp macro="" textlink="">
          <xdr:nvSpPr>
            <xdr:cNvPr id="17455" name="Object 47" hidden="1">
              <a:extLst>
                <a:ext uri="{63B3BB69-23CF-44E3-9099-C40C66FF867C}">
                  <a14:compatExt spid="_x0000_s17455"/>
                </a:ext>
                <a:ext uri="{FF2B5EF4-FFF2-40B4-BE49-F238E27FC236}">
                  <a16:creationId xmlns:a16="http://schemas.microsoft.com/office/drawing/2014/main" id="{00000000-0008-0000-0900-00002F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397</xdr:row>
          <xdr:rowOff>66675</xdr:rowOff>
        </xdr:from>
        <xdr:to>
          <xdr:col>0</xdr:col>
          <xdr:colOff>762000</xdr:colOff>
          <xdr:row>397</xdr:row>
          <xdr:rowOff>295275</xdr:rowOff>
        </xdr:to>
        <xdr:sp macro="" textlink="">
          <xdr:nvSpPr>
            <xdr:cNvPr id="17456" name="Object 48" hidden="1">
              <a:extLst>
                <a:ext uri="{63B3BB69-23CF-44E3-9099-C40C66FF867C}">
                  <a14:compatExt spid="_x0000_s17456"/>
                </a:ext>
                <a:ext uri="{FF2B5EF4-FFF2-40B4-BE49-F238E27FC236}">
                  <a16:creationId xmlns:a16="http://schemas.microsoft.com/office/drawing/2014/main" id="{00000000-0008-0000-0900-000030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kraekrung\wqbase\wqbase\main\NY.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_report"/>
      <sheetName val="data_collect"/>
      <sheetName val="wqi"/>
      <sheetName val="dataH.M."/>
      <sheetName val="pa_collect"/>
      <sheetName val="pa_collectnew"/>
      <sheetName val="com_t_graph"/>
      <sheetName val="HM"/>
      <sheetName val="percent"/>
      <sheetName val="serch_data"/>
      <sheetName val="สำแลรายวัน (สูงสุด) 58-59"/>
    </sheetNames>
    <sheetDataSet>
      <sheetData sheetId="0"/>
      <sheetData sheetId="1" refreshError="1">
        <row r="4">
          <cell r="C4" t="str">
            <v>ครั้งที่</v>
          </cell>
          <cell r="D4" t="str">
            <v>Station</v>
          </cell>
          <cell r="E4" t="str">
            <v>Station</v>
          </cell>
          <cell r="F4" t="str">
            <v>Day</v>
          </cell>
          <cell r="G4" t="str">
            <v>Month</v>
          </cell>
          <cell r="H4" t="str">
            <v>Year</v>
          </cell>
          <cell r="I4" t="str">
            <v>Year</v>
          </cell>
          <cell r="J4" t="str">
            <v>Time</v>
          </cell>
          <cell r="K4" t="str">
            <v>Depth(m)</v>
          </cell>
          <cell r="L4" t="str">
            <v>Temp(a)</v>
          </cell>
          <cell r="M4" t="str">
            <v>Temp(w)</v>
          </cell>
          <cell r="N4" t="str">
            <v>pH</v>
          </cell>
          <cell r="O4" t="str">
            <v>tur</v>
          </cell>
          <cell r="P4" t="str">
            <v>Cond</v>
          </cell>
          <cell r="Q4" t="str">
            <v>Sal</v>
          </cell>
          <cell r="R4" t="str">
            <v>DO</v>
          </cell>
          <cell r="S4" t="str">
            <v>BOD</v>
          </cell>
          <cell r="T4" t="str">
            <v>Total Coli</v>
          </cell>
          <cell r="U4" t="str">
            <v>Fecal Coli</v>
          </cell>
          <cell r="V4" t="str">
            <v>TP</v>
          </cell>
          <cell r="W4" t="str">
            <v>NO3-N</v>
          </cell>
          <cell r="X4" t="str">
            <v>NO2-N</v>
          </cell>
          <cell r="Y4" t="str">
            <v>NH3-N</v>
          </cell>
          <cell r="Z4" t="str">
            <v>TKN</v>
          </cell>
          <cell r="AA4" t="str">
            <v>Flow</v>
          </cell>
          <cell r="AB4" t="str">
            <v>SS</v>
          </cell>
          <cell r="AC4" t="str">
            <v>TS</v>
          </cell>
          <cell r="AD4" t="str">
            <v>TDS</v>
          </cell>
          <cell r="AE4" t="str">
            <v xml:space="preserve">Hard </v>
          </cell>
          <cell r="AF4" t="str">
            <v>ALK</v>
          </cell>
          <cell r="AG4" t="str">
            <v>ACI</v>
          </cell>
          <cell r="AH4" t="str">
            <v>COD</v>
          </cell>
          <cell r="AI4" t="str">
            <v>TOC</v>
          </cell>
          <cell r="AJ4" t="str">
            <v>Cl</v>
          </cell>
          <cell r="AK4" t="str">
            <v>Phenol</v>
          </cell>
          <cell r="AL4" t="str">
            <v>Cd(ug/L)</v>
          </cell>
          <cell r="AM4" t="str">
            <v>Cr(ug/L)</v>
          </cell>
          <cell r="AN4" t="str">
            <v>Mn(mg/L)</v>
          </cell>
          <cell r="AO4" t="str">
            <v>Ni(ug/L)</v>
          </cell>
          <cell r="AP4" t="str">
            <v>Pb(ug/L)</v>
          </cell>
          <cell r="AQ4" t="str">
            <v>Zn(mg/L)</v>
          </cell>
          <cell r="AR4" t="str">
            <v>Cu(ug/L)</v>
          </cell>
          <cell r="AS4" t="str">
            <v>Hg(ug/L)</v>
          </cell>
          <cell r="AT4" t="str">
            <v>As(ug/L)</v>
          </cell>
          <cell r="AU4" t="str">
            <v>CN(ug/L)</v>
          </cell>
        </row>
        <row r="5">
          <cell r="C5" t="str">
            <v>1//43</v>
          </cell>
        </row>
        <row r="11">
          <cell r="C11" t="str">
            <v>ครั้งที่</v>
          </cell>
          <cell r="D11" t="str">
            <v>Station</v>
          </cell>
          <cell r="E11" t="str">
            <v>Date</v>
          </cell>
          <cell r="F11" t="str">
            <v>month</v>
          </cell>
          <cell r="G11" t="str">
            <v>Depth(m)</v>
          </cell>
          <cell r="H11" t="str">
            <v>Temp(a)</v>
          </cell>
          <cell r="I11" t="str">
            <v>Temp(w)</v>
          </cell>
          <cell r="J11" t="str">
            <v>pH</v>
          </cell>
          <cell r="K11" t="str">
            <v>tur</v>
          </cell>
          <cell r="L11" t="str">
            <v>Cond</v>
          </cell>
          <cell r="M11" t="str">
            <v>Sal</v>
          </cell>
          <cell r="N11" t="str">
            <v>DO</v>
          </cell>
          <cell r="O11" t="str">
            <v>BOD</v>
          </cell>
          <cell r="P11" t="str">
            <v>Total Coli</v>
          </cell>
          <cell r="Q11" t="str">
            <v>Fecal Coli</v>
          </cell>
          <cell r="R11" t="str">
            <v>TP</v>
          </cell>
          <cell r="S11" t="str">
            <v>NO3-N</v>
          </cell>
          <cell r="T11" t="str">
            <v>NO2-N</v>
          </cell>
          <cell r="U11" t="str">
            <v>NH3-N</v>
          </cell>
          <cell r="V11" t="str">
            <v>TS</v>
          </cell>
          <cell r="W11" t="str">
            <v>TDS</v>
          </cell>
          <cell r="X11" t="str">
            <v>SS</v>
          </cell>
          <cell r="Y11" t="str">
            <v>Flow</v>
          </cell>
          <cell r="Z11" t="str">
            <v xml:space="preserve">Hard </v>
          </cell>
          <cell r="AA11" t="str">
            <v>Cd(ug/L)</v>
          </cell>
          <cell r="AB11" t="str">
            <v>Cr(ug/L)</v>
          </cell>
          <cell r="AC11" t="str">
            <v>Mn(mg/L)</v>
          </cell>
          <cell r="AD11" t="str">
            <v>Ni(ug/L)</v>
          </cell>
          <cell r="AE11" t="str">
            <v>Pb(ug/L)</v>
          </cell>
          <cell r="AF11" t="str">
            <v>ครั้งที่</v>
          </cell>
          <cell r="AG11" t="str">
            <v>Station</v>
          </cell>
          <cell r="AH11" t="str">
            <v>Date</v>
          </cell>
          <cell r="AI11" t="str">
            <v>Time</v>
          </cell>
          <cell r="AJ11" t="str">
            <v>Depth(m)</v>
          </cell>
          <cell r="AK11" t="str">
            <v>Temp(a)</v>
          </cell>
          <cell r="AL11" t="str">
            <v>Temp(w)</v>
          </cell>
          <cell r="AM11" t="str">
            <v>pH</v>
          </cell>
          <cell r="AN11" t="str">
            <v>tur</v>
          </cell>
          <cell r="AO11" t="str">
            <v>Cond</v>
          </cell>
          <cell r="AP11" t="str">
            <v>Sal</v>
          </cell>
          <cell r="AQ11" t="str">
            <v>DO</v>
          </cell>
          <cell r="AR11" t="str">
            <v>BOD</v>
          </cell>
          <cell r="AS11" t="str">
            <v>Total Coli</v>
          </cell>
          <cell r="AT11" t="str">
            <v>Fecal Coli</v>
          </cell>
          <cell r="AU11" t="str">
            <v>TP</v>
          </cell>
          <cell r="AV11" t="str">
            <v>NO3-N</v>
          </cell>
          <cell r="AW11" t="str">
            <v>NO2-N</v>
          </cell>
          <cell r="AX11" t="str">
            <v>NH3-N</v>
          </cell>
          <cell r="AY11" t="str">
            <v>TS</v>
          </cell>
          <cell r="AZ11" t="str">
            <v>TDS</v>
          </cell>
          <cell r="BA11" t="str">
            <v>SS</v>
          </cell>
          <cell r="BB11" t="str">
            <v>Flow</v>
          </cell>
          <cell r="BC11" t="str">
            <v xml:space="preserve">Hard </v>
          </cell>
          <cell r="BD11" t="str">
            <v>Zn(mg/L)</v>
          </cell>
          <cell r="BE11" t="str">
            <v>Cu(ug/L)</v>
          </cell>
          <cell r="BF11" t="str">
            <v>Hg(ug/L)</v>
          </cell>
          <cell r="BG11" t="str">
            <v>As(ug/L)</v>
          </cell>
          <cell r="BH11" t="str">
            <v>CN(ug/L)</v>
          </cell>
        </row>
      </sheetData>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oleObject" Target="../embeddings/oleObject6.bin"/><Relationship Id="rId18" Type="http://schemas.openxmlformats.org/officeDocument/2006/relationships/oleObject" Target="../embeddings/oleObject11.bin"/><Relationship Id="rId26" Type="http://schemas.openxmlformats.org/officeDocument/2006/relationships/oleObject" Target="../embeddings/oleObject19.bin"/><Relationship Id="rId39" Type="http://schemas.openxmlformats.org/officeDocument/2006/relationships/oleObject" Target="../embeddings/oleObject32.bin"/><Relationship Id="rId21" Type="http://schemas.openxmlformats.org/officeDocument/2006/relationships/oleObject" Target="../embeddings/oleObject14.bin"/><Relationship Id="rId34" Type="http://schemas.openxmlformats.org/officeDocument/2006/relationships/oleObject" Target="../embeddings/oleObject27.bin"/><Relationship Id="rId42" Type="http://schemas.openxmlformats.org/officeDocument/2006/relationships/oleObject" Target="../embeddings/oleObject35.bin"/><Relationship Id="rId47" Type="http://schemas.openxmlformats.org/officeDocument/2006/relationships/oleObject" Target="../embeddings/oleObject40.bin"/><Relationship Id="rId50" Type="http://schemas.openxmlformats.org/officeDocument/2006/relationships/oleObject" Target="../embeddings/oleObject43.bin"/><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oleObject" Target="../embeddings/oleObject9.bin"/><Relationship Id="rId29" Type="http://schemas.openxmlformats.org/officeDocument/2006/relationships/oleObject" Target="../embeddings/oleObject22.bin"/><Relationship Id="rId11" Type="http://schemas.openxmlformats.org/officeDocument/2006/relationships/image" Target="../media/image4.emf"/><Relationship Id="rId24" Type="http://schemas.openxmlformats.org/officeDocument/2006/relationships/oleObject" Target="../embeddings/oleObject17.bin"/><Relationship Id="rId32" Type="http://schemas.openxmlformats.org/officeDocument/2006/relationships/oleObject" Target="../embeddings/oleObject25.bin"/><Relationship Id="rId37" Type="http://schemas.openxmlformats.org/officeDocument/2006/relationships/oleObject" Target="../embeddings/oleObject30.bin"/><Relationship Id="rId40" Type="http://schemas.openxmlformats.org/officeDocument/2006/relationships/oleObject" Target="../embeddings/oleObject33.bin"/><Relationship Id="rId45" Type="http://schemas.openxmlformats.org/officeDocument/2006/relationships/oleObject" Target="../embeddings/oleObject38.bin"/><Relationship Id="rId5" Type="http://schemas.openxmlformats.org/officeDocument/2006/relationships/image" Target="../media/image1.emf"/><Relationship Id="rId15" Type="http://schemas.openxmlformats.org/officeDocument/2006/relationships/oleObject" Target="../embeddings/oleObject8.bin"/><Relationship Id="rId23" Type="http://schemas.openxmlformats.org/officeDocument/2006/relationships/oleObject" Target="../embeddings/oleObject16.bin"/><Relationship Id="rId28" Type="http://schemas.openxmlformats.org/officeDocument/2006/relationships/oleObject" Target="../embeddings/oleObject21.bin"/><Relationship Id="rId36" Type="http://schemas.openxmlformats.org/officeDocument/2006/relationships/oleObject" Target="../embeddings/oleObject29.bin"/><Relationship Id="rId49" Type="http://schemas.openxmlformats.org/officeDocument/2006/relationships/oleObject" Target="../embeddings/oleObject42.bin"/><Relationship Id="rId10" Type="http://schemas.openxmlformats.org/officeDocument/2006/relationships/oleObject" Target="../embeddings/oleObject4.bin"/><Relationship Id="rId19" Type="http://schemas.openxmlformats.org/officeDocument/2006/relationships/oleObject" Target="../embeddings/oleObject12.bin"/><Relationship Id="rId31" Type="http://schemas.openxmlformats.org/officeDocument/2006/relationships/oleObject" Target="../embeddings/oleObject24.bin"/><Relationship Id="rId44" Type="http://schemas.openxmlformats.org/officeDocument/2006/relationships/oleObject" Target="../embeddings/oleObject37.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7.bin"/><Relationship Id="rId22" Type="http://schemas.openxmlformats.org/officeDocument/2006/relationships/oleObject" Target="../embeddings/oleObject15.bin"/><Relationship Id="rId27" Type="http://schemas.openxmlformats.org/officeDocument/2006/relationships/oleObject" Target="../embeddings/oleObject20.bin"/><Relationship Id="rId30" Type="http://schemas.openxmlformats.org/officeDocument/2006/relationships/oleObject" Target="../embeddings/oleObject23.bin"/><Relationship Id="rId35" Type="http://schemas.openxmlformats.org/officeDocument/2006/relationships/oleObject" Target="../embeddings/oleObject28.bin"/><Relationship Id="rId43" Type="http://schemas.openxmlformats.org/officeDocument/2006/relationships/oleObject" Target="../embeddings/oleObject36.bin"/><Relationship Id="rId48" Type="http://schemas.openxmlformats.org/officeDocument/2006/relationships/oleObject" Target="../embeddings/oleObject41.bin"/><Relationship Id="rId8" Type="http://schemas.openxmlformats.org/officeDocument/2006/relationships/oleObject" Target="../embeddings/oleObject3.bin"/><Relationship Id="rId51" Type="http://schemas.openxmlformats.org/officeDocument/2006/relationships/oleObject" Target="../embeddings/oleObject44.bin"/><Relationship Id="rId3" Type="http://schemas.openxmlformats.org/officeDocument/2006/relationships/vmlDrawing" Target="../drawings/vmlDrawing1.vml"/><Relationship Id="rId12" Type="http://schemas.openxmlformats.org/officeDocument/2006/relationships/oleObject" Target="../embeddings/oleObject5.bin"/><Relationship Id="rId17" Type="http://schemas.openxmlformats.org/officeDocument/2006/relationships/oleObject" Target="../embeddings/oleObject10.bin"/><Relationship Id="rId25" Type="http://schemas.openxmlformats.org/officeDocument/2006/relationships/oleObject" Target="../embeddings/oleObject18.bin"/><Relationship Id="rId33" Type="http://schemas.openxmlformats.org/officeDocument/2006/relationships/oleObject" Target="../embeddings/oleObject26.bin"/><Relationship Id="rId38" Type="http://schemas.openxmlformats.org/officeDocument/2006/relationships/oleObject" Target="../embeddings/oleObject31.bin"/><Relationship Id="rId46" Type="http://schemas.openxmlformats.org/officeDocument/2006/relationships/oleObject" Target="../embeddings/oleObject39.bin"/><Relationship Id="rId20" Type="http://schemas.openxmlformats.org/officeDocument/2006/relationships/oleObject" Target="../embeddings/oleObject13.bin"/><Relationship Id="rId41" Type="http://schemas.openxmlformats.org/officeDocument/2006/relationships/oleObject" Target="../embeddings/oleObject34.bin"/><Relationship Id="rId1" Type="http://schemas.openxmlformats.org/officeDocument/2006/relationships/printerSettings" Target="../printerSettings/printerSettings10.bin"/><Relationship Id="rId6" Type="http://schemas.openxmlformats.org/officeDocument/2006/relationships/oleObject" Target="../embeddings/oleObject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BF88-D37E-44C2-BB2A-F7AA6DD5704B}">
  <sheetPr>
    <tabColor indexed="11"/>
  </sheetPr>
  <dimension ref="A1:T273"/>
  <sheetViews>
    <sheetView showGridLines="0" tabSelected="1" topLeftCell="A223" zoomScale="55" zoomScaleNormal="55" workbookViewId="0">
      <selection activeCell="V261" sqref="V261"/>
    </sheetView>
  </sheetViews>
  <sheetFormatPr defaultRowHeight="24.95" customHeight="1" x14ac:dyDescent="0.2"/>
  <cols>
    <col min="1" max="1" width="8.7109375" style="136" customWidth="1"/>
    <col min="2" max="2" width="45.85546875" style="138" customWidth="1"/>
    <col min="3" max="3" width="25.5703125" style="138" customWidth="1"/>
    <col min="4" max="18" width="15.7109375" style="139" customWidth="1"/>
    <col min="19" max="19" width="39.7109375" style="138" customWidth="1"/>
    <col min="20" max="20" width="22.140625" style="138" customWidth="1"/>
    <col min="21" max="133" width="9.140625" style="138"/>
    <col min="134" max="134" width="13.42578125" style="138" customWidth="1"/>
    <col min="135" max="135" width="34.7109375" style="138" customWidth="1"/>
    <col min="136" max="136" width="20.85546875" style="138" customWidth="1"/>
    <col min="137" max="137" width="13.28515625" style="138" customWidth="1"/>
    <col min="138" max="138" width="11.7109375" style="138" customWidth="1"/>
    <col min="139" max="139" width="11.5703125" style="138" customWidth="1"/>
    <col min="140" max="140" width="11" style="138" customWidth="1"/>
    <col min="141" max="141" width="11.140625" style="138" customWidth="1"/>
    <col min="142" max="142" width="11" style="138" customWidth="1"/>
    <col min="143" max="143" width="12.7109375" style="138" customWidth="1"/>
    <col min="144" max="144" width="11.140625" style="138" customWidth="1"/>
    <col min="145" max="145" width="10.7109375" style="138" customWidth="1"/>
    <col min="146" max="146" width="10.85546875" style="138" customWidth="1"/>
    <col min="147" max="147" width="12.28515625" style="138" customWidth="1"/>
    <col min="148" max="148" width="11" style="138" customWidth="1"/>
    <col min="149" max="149" width="13.42578125" style="138" bestFit="1" customWidth="1"/>
    <col min="150" max="150" width="13" style="138" bestFit="1" customWidth="1"/>
    <col min="151" max="151" width="14" style="138" bestFit="1" customWidth="1"/>
    <col min="152" max="152" width="16.140625" style="138" bestFit="1" customWidth="1"/>
    <col min="153" max="153" width="15.140625" style="138" customWidth="1"/>
    <col min="154" max="170" width="9.140625" style="138"/>
    <col min="171" max="171" width="25.5703125" style="138" bestFit="1" customWidth="1"/>
    <col min="172" max="172" width="37.28515625" style="138" bestFit="1" customWidth="1"/>
    <col min="173" max="173" width="11" style="138" bestFit="1" customWidth="1"/>
    <col min="174" max="174" width="12.42578125" style="138" bestFit="1" customWidth="1"/>
    <col min="175" max="175" width="9.140625" style="138"/>
    <col min="176" max="176" width="13.85546875" style="138" customWidth="1"/>
    <col min="177" max="177" width="12.28515625" style="138" customWidth="1"/>
    <col min="178" max="178" width="12.5703125" style="138" customWidth="1"/>
    <col min="179" max="179" width="12" style="138" customWidth="1"/>
    <col min="180" max="180" width="9.140625" style="138"/>
    <col min="181" max="181" width="62.140625" style="138" customWidth="1"/>
    <col min="182" max="182" width="19.28515625" style="138" customWidth="1"/>
    <col min="183" max="183" width="9.140625" style="138"/>
    <col min="184" max="184" width="32.140625" style="138" bestFit="1" customWidth="1"/>
    <col min="185" max="186" width="9.140625" style="138"/>
    <col min="187" max="187" width="13" style="138" bestFit="1" customWidth="1"/>
    <col min="188" max="188" width="7.85546875" style="138" bestFit="1" customWidth="1"/>
    <col min="189" max="189" width="9.140625" style="138"/>
    <col min="190" max="191" width="14.42578125" style="138" bestFit="1" customWidth="1"/>
    <col min="192" max="192" width="9.140625" style="138"/>
    <col min="193" max="193" width="14.28515625" style="138" bestFit="1" customWidth="1"/>
    <col min="194" max="194" width="13" style="138" bestFit="1" customWidth="1"/>
    <col min="195" max="205" width="6.28515625" style="138" bestFit="1" customWidth="1"/>
    <col min="206" max="208" width="6.7109375" style="138" customWidth="1"/>
    <col min="209" max="209" width="6.85546875" style="138" customWidth="1"/>
    <col min="210" max="210" width="9.140625" style="138"/>
    <col min="211" max="211" width="28.42578125" style="138" bestFit="1" customWidth="1"/>
    <col min="212" max="212" width="17.28515625" style="138" bestFit="1" customWidth="1"/>
    <col min="213" max="216" width="19.28515625" style="138" customWidth="1"/>
    <col min="217" max="218" width="11.7109375" style="138" customWidth="1"/>
    <col min="219" max="220" width="9.140625" style="138"/>
    <col min="221" max="221" width="45.28515625" style="138" bestFit="1" customWidth="1"/>
    <col min="222" max="222" width="19.140625" style="138" bestFit="1" customWidth="1"/>
    <col min="223" max="225" width="10.85546875" style="138" bestFit="1" customWidth="1"/>
    <col min="226" max="226" width="11.5703125" style="138" bestFit="1" customWidth="1"/>
    <col min="227" max="228" width="11.140625" style="138" bestFit="1" customWidth="1"/>
    <col min="229" max="229" width="10.7109375" style="138" bestFit="1" customWidth="1"/>
    <col min="230" max="231" width="9.140625" style="138"/>
    <col min="232" max="232" width="23" style="138" bestFit="1" customWidth="1"/>
    <col min="233" max="233" width="23.7109375" style="138" bestFit="1" customWidth="1"/>
    <col min="234" max="234" width="18.5703125" style="138" bestFit="1" customWidth="1"/>
    <col min="235" max="235" width="17" style="138" bestFit="1" customWidth="1"/>
    <col min="236" max="237" width="9.140625" style="138"/>
    <col min="238" max="238" width="27.42578125" style="138" customWidth="1"/>
    <col min="239" max="239" width="9.140625" style="138"/>
    <col min="240" max="243" width="15.7109375" style="138" customWidth="1"/>
    <col min="244" max="244" width="12.85546875" style="138" customWidth="1"/>
    <col min="245" max="245" width="12.28515625" style="138" customWidth="1"/>
    <col min="246" max="247" width="9.140625" style="138"/>
    <col min="248" max="248" width="26.140625" style="138" customWidth="1"/>
    <col min="249" max="249" width="9.140625" style="138"/>
    <col min="250" max="251" width="9.7109375" style="138" bestFit="1" customWidth="1"/>
    <col min="252" max="252" width="17.5703125" style="138" bestFit="1" customWidth="1"/>
    <col min="253" max="253" width="12.140625" style="138" customWidth="1"/>
    <col min="254" max="255" width="9.140625" style="138"/>
    <col min="256" max="256" width="20.42578125" style="138" customWidth="1"/>
    <col min="257" max="257" width="9.140625" style="138"/>
    <col min="258" max="258" width="9.7109375" style="138" customWidth="1"/>
    <col min="259" max="259" width="11.5703125" style="138" customWidth="1"/>
    <col min="260" max="260" width="13.85546875" style="138" customWidth="1"/>
    <col min="261" max="261" width="10.85546875" style="138" customWidth="1"/>
    <col min="262" max="263" width="9.140625" style="138"/>
    <col min="264" max="264" width="30.5703125" style="138" customWidth="1"/>
    <col min="265" max="265" width="16.28515625" style="138" bestFit="1" customWidth="1"/>
    <col min="266" max="266" width="12.85546875" style="138" bestFit="1" customWidth="1"/>
    <col min="267" max="267" width="16.5703125" style="138" bestFit="1" customWidth="1"/>
    <col min="268" max="268" width="11.5703125" style="138" bestFit="1" customWidth="1"/>
    <col min="269" max="389" width="9.140625" style="138"/>
    <col min="390" max="390" width="13.42578125" style="138" customWidth="1"/>
    <col min="391" max="391" width="34.7109375" style="138" customWidth="1"/>
    <col min="392" max="392" width="20.85546875" style="138" customWidth="1"/>
    <col min="393" max="393" width="13.28515625" style="138" customWidth="1"/>
    <col min="394" max="394" width="11.7109375" style="138" customWidth="1"/>
    <col min="395" max="395" width="11.5703125" style="138" customWidth="1"/>
    <col min="396" max="396" width="11" style="138" customWidth="1"/>
    <col min="397" max="397" width="11.140625" style="138" customWidth="1"/>
    <col min="398" max="398" width="11" style="138" customWidth="1"/>
    <col min="399" max="399" width="12.7109375" style="138" customWidth="1"/>
    <col min="400" max="400" width="11.140625" style="138" customWidth="1"/>
    <col min="401" max="401" width="10.7109375" style="138" customWidth="1"/>
    <col min="402" max="402" width="10.85546875" style="138" customWidth="1"/>
    <col min="403" max="403" width="12.28515625" style="138" customWidth="1"/>
    <col min="404" max="404" width="11" style="138" customWidth="1"/>
    <col min="405" max="405" width="13.42578125" style="138" bestFit="1" customWidth="1"/>
    <col min="406" max="406" width="13" style="138" bestFit="1" customWidth="1"/>
    <col min="407" max="407" width="14" style="138" bestFit="1" customWidth="1"/>
    <col min="408" max="408" width="16.140625" style="138" bestFit="1" customWidth="1"/>
    <col min="409" max="409" width="15.140625" style="138" customWidth="1"/>
    <col min="410" max="426" width="9.140625" style="138"/>
    <col min="427" max="427" width="25.5703125" style="138" bestFit="1" customWidth="1"/>
    <col min="428" max="428" width="37.28515625" style="138" bestFit="1" customWidth="1"/>
    <col min="429" max="429" width="11" style="138" bestFit="1" customWidth="1"/>
    <col min="430" max="430" width="12.42578125" style="138" bestFit="1" customWidth="1"/>
    <col min="431" max="431" width="9.140625" style="138"/>
    <col min="432" max="432" width="13.85546875" style="138" customWidth="1"/>
    <col min="433" max="433" width="12.28515625" style="138" customWidth="1"/>
    <col min="434" max="434" width="12.5703125" style="138" customWidth="1"/>
    <col min="435" max="435" width="12" style="138" customWidth="1"/>
    <col min="436" max="436" width="9.140625" style="138"/>
    <col min="437" max="437" width="62.140625" style="138" customWidth="1"/>
    <col min="438" max="438" width="19.28515625" style="138" customWidth="1"/>
    <col min="439" max="439" width="9.140625" style="138"/>
    <col min="440" max="440" width="32.140625" style="138" bestFit="1" customWidth="1"/>
    <col min="441" max="442" width="9.140625" style="138"/>
    <col min="443" max="443" width="13" style="138" bestFit="1" customWidth="1"/>
    <col min="444" max="444" width="7.85546875" style="138" bestFit="1" customWidth="1"/>
    <col min="445" max="445" width="9.140625" style="138"/>
    <col min="446" max="447" width="14.42578125" style="138" bestFit="1" customWidth="1"/>
    <col min="448" max="448" width="9.140625" style="138"/>
    <col min="449" max="449" width="14.28515625" style="138" bestFit="1" customWidth="1"/>
    <col min="450" max="450" width="13" style="138" bestFit="1" customWidth="1"/>
    <col min="451" max="461" width="6.28515625" style="138" bestFit="1" customWidth="1"/>
    <col min="462" max="464" width="6.7109375" style="138" customWidth="1"/>
    <col min="465" max="465" width="6.85546875" style="138" customWidth="1"/>
    <col min="466" max="466" width="9.140625" style="138"/>
    <col min="467" max="467" width="28.42578125" style="138" bestFit="1" customWidth="1"/>
    <col min="468" max="468" width="17.28515625" style="138" bestFit="1" customWidth="1"/>
    <col min="469" max="472" width="19.28515625" style="138" customWidth="1"/>
    <col min="473" max="474" width="11.7109375" style="138" customWidth="1"/>
    <col min="475" max="476" width="9.140625" style="138"/>
    <col min="477" max="477" width="45.28515625" style="138" bestFit="1" customWidth="1"/>
    <col min="478" max="478" width="19.140625" style="138" bestFit="1" customWidth="1"/>
    <col min="479" max="481" width="10.85546875" style="138" bestFit="1" customWidth="1"/>
    <col min="482" max="482" width="11.5703125" style="138" bestFit="1" customWidth="1"/>
    <col min="483" max="484" width="11.140625" style="138" bestFit="1" customWidth="1"/>
    <col min="485" max="485" width="10.7109375" style="138" bestFit="1" customWidth="1"/>
    <col min="486" max="487" width="9.140625" style="138"/>
    <col min="488" max="488" width="23" style="138" bestFit="1" customWidth="1"/>
    <col min="489" max="489" width="23.7109375" style="138" bestFit="1" customWidth="1"/>
    <col min="490" max="490" width="18.5703125" style="138" bestFit="1" customWidth="1"/>
    <col min="491" max="491" width="17" style="138" bestFit="1" customWidth="1"/>
    <col min="492" max="493" width="9.140625" style="138"/>
    <col min="494" max="494" width="27.42578125" style="138" customWidth="1"/>
    <col min="495" max="495" width="9.140625" style="138"/>
    <col min="496" max="499" width="15.7109375" style="138" customWidth="1"/>
    <col min="500" max="500" width="12.85546875" style="138" customWidth="1"/>
    <col min="501" max="501" width="12.28515625" style="138" customWidth="1"/>
    <col min="502" max="503" width="9.140625" style="138"/>
    <col min="504" max="504" width="26.140625" style="138" customWidth="1"/>
    <col min="505" max="505" width="9.140625" style="138"/>
    <col min="506" max="507" width="9.7109375" style="138" bestFit="1" customWidth="1"/>
    <col min="508" max="508" width="17.5703125" style="138" bestFit="1" customWidth="1"/>
    <col min="509" max="509" width="12.140625" style="138" customWidth="1"/>
    <col min="510" max="511" width="9.140625" style="138"/>
    <col min="512" max="512" width="20.42578125" style="138" customWidth="1"/>
    <col min="513" max="513" width="9.140625" style="138"/>
    <col min="514" max="514" width="9.7109375" style="138" customWidth="1"/>
    <col min="515" max="515" width="11.5703125" style="138" customWidth="1"/>
    <col min="516" max="516" width="13.85546875" style="138" customWidth="1"/>
    <col min="517" max="517" width="10.85546875" style="138" customWidth="1"/>
    <col min="518" max="519" width="9.140625" style="138"/>
    <col min="520" max="520" width="30.5703125" style="138" customWidth="1"/>
    <col min="521" max="521" width="16.28515625" style="138" bestFit="1" customWidth="1"/>
    <col min="522" max="522" width="12.85546875" style="138" bestFit="1" customWidth="1"/>
    <col min="523" max="523" width="16.5703125" style="138" bestFit="1" customWidth="1"/>
    <col min="524" max="524" width="11.5703125" style="138" bestFit="1" customWidth="1"/>
    <col min="525" max="645" width="9.140625" style="138"/>
    <col min="646" max="646" width="13.42578125" style="138" customWidth="1"/>
    <col min="647" max="647" width="34.7109375" style="138" customWidth="1"/>
    <col min="648" max="648" width="20.85546875" style="138" customWidth="1"/>
    <col min="649" max="649" width="13.28515625" style="138" customWidth="1"/>
    <col min="650" max="650" width="11.7109375" style="138" customWidth="1"/>
    <col min="651" max="651" width="11.5703125" style="138" customWidth="1"/>
    <col min="652" max="652" width="11" style="138" customWidth="1"/>
    <col min="653" max="653" width="11.140625" style="138" customWidth="1"/>
    <col min="654" max="654" width="11" style="138" customWidth="1"/>
    <col min="655" max="655" width="12.7109375" style="138" customWidth="1"/>
    <col min="656" max="656" width="11.140625" style="138" customWidth="1"/>
    <col min="657" max="657" width="10.7109375" style="138" customWidth="1"/>
    <col min="658" max="658" width="10.85546875" style="138" customWidth="1"/>
    <col min="659" max="659" width="12.28515625" style="138" customWidth="1"/>
    <col min="660" max="660" width="11" style="138" customWidth="1"/>
    <col min="661" max="661" width="13.42578125" style="138" bestFit="1" customWidth="1"/>
    <col min="662" max="662" width="13" style="138" bestFit="1" customWidth="1"/>
    <col min="663" max="663" width="14" style="138" bestFit="1" customWidth="1"/>
    <col min="664" max="664" width="16.140625" style="138" bestFit="1" customWidth="1"/>
    <col min="665" max="665" width="15.140625" style="138" customWidth="1"/>
    <col min="666" max="682" width="9.140625" style="138"/>
    <col min="683" max="683" width="25.5703125" style="138" bestFit="1" customWidth="1"/>
    <col min="684" max="684" width="37.28515625" style="138" bestFit="1" customWidth="1"/>
    <col min="685" max="685" width="11" style="138" bestFit="1" customWidth="1"/>
    <col min="686" max="686" width="12.42578125" style="138" bestFit="1" customWidth="1"/>
    <col min="687" max="687" width="9.140625" style="138"/>
    <col min="688" max="688" width="13.85546875" style="138" customWidth="1"/>
    <col min="689" max="689" width="12.28515625" style="138" customWidth="1"/>
    <col min="690" max="690" width="12.5703125" style="138" customWidth="1"/>
    <col min="691" max="691" width="12" style="138" customWidth="1"/>
    <col min="692" max="692" width="9.140625" style="138"/>
    <col min="693" max="693" width="62.140625" style="138" customWidth="1"/>
    <col min="694" max="694" width="19.28515625" style="138" customWidth="1"/>
    <col min="695" max="695" width="9.140625" style="138"/>
    <col min="696" max="696" width="32.140625" style="138" bestFit="1" customWidth="1"/>
    <col min="697" max="698" width="9.140625" style="138"/>
    <col min="699" max="699" width="13" style="138" bestFit="1" customWidth="1"/>
    <col min="700" max="700" width="7.85546875" style="138" bestFit="1" customWidth="1"/>
    <col min="701" max="701" width="9.140625" style="138"/>
    <col min="702" max="703" width="14.42578125" style="138" bestFit="1" customWidth="1"/>
    <col min="704" max="704" width="9.140625" style="138"/>
    <col min="705" max="705" width="14.28515625" style="138" bestFit="1" customWidth="1"/>
    <col min="706" max="706" width="13" style="138" bestFit="1" customWidth="1"/>
    <col min="707" max="717" width="6.28515625" style="138" bestFit="1" customWidth="1"/>
    <col min="718" max="720" width="6.7109375" style="138" customWidth="1"/>
    <col min="721" max="721" width="6.85546875" style="138" customWidth="1"/>
    <col min="722" max="722" width="9.140625" style="138"/>
    <col min="723" max="723" width="28.42578125" style="138" bestFit="1" customWidth="1"/>
    <col min="724" max="724" width="17.28515625" style="138" bestFit="1" customWidth="1"/>
    <col min="725" max="728" width="19.28515625" style="138" customWidth="1"/>
    <col min="729" max="730" width="11.7109375" style="138" customWidth="1"/>
    <col min="731" max="732" width="9.140625" style="138"/>
    <col min="733" max="733" width="45.28515625" style="138" bestFit="1" customWidth="1"/>
    <col min="734" max="734" width="19.140625" style="138" bestFit="1" customWidth="1"/>
    <col min="735" max="737" width="10.85546875" style="138" bestFit="1" customWidth="1"/>
    <col min="738" max="738" width="11.5703125" style="138" bestFit="1" customWidth="1"/>
    <col min="739" max="740" width="11.140625" style="138" bestFit="1" customWidth="1"/>
    <col min="741" max="741" width="10.7109375" style="138" bestFit="1" customWidth="1"/>
    <col min="742" max="743" width="9.140625" style="138"/>
    <col min="744" max="744" width="23" style="138" bestFit="1" customWidth="1"/>
    <col min="745" max="745" width="23.7109375" style="138" bestFit="1" customWidth="1"/>
    <col min="746" max="746" width="18.5703125" style="138" bestFit="1" customWidth="1"/>
    <col min="747" max="747" width="17" style="138" bestFit="1" customWidth="1"/>
    <col min="748" max="749" width="9.140625" style="138"/>
    <col min="750" max="750" width="27.42578125" style="138" customWidth="1"/>
    <col min="751" max="751" width="9.140625" style="138"/>
    <col min="752" max="755" width="15.7109375" style="138" customWidth="1"/>
    <col min="756" max="756" width="12.85546875" style="138" customWidth="1"/>
    <col min="757" max="757" width="12.28515625" style="138" customWidth="1"/>
    <col min="758" max="759" width="9.140625" style="138"/>
    <col min="760" max="760" width="26.140625" style="138" customWidth="1"/>
    <col min="761" max="761" width="9.140625" style="138"/>
    <col min="762" max="763" width="9.7109375" style="138" bestFit="1" customWidth="1"/>
    <col min="764" max="764" width="17.5703125" style="138" bestFit="1" customWidth="1"/>
    <col min="765" max="765" width="12.140625" style="138" customWidth="1"/>
    <col min="766" max="767" width="9.140625" style="138"/>
    <col min="768" max="768" width="20.42578125" style="138" customWidth="1"/>
    <col min="769" max="769" width="9.140625" style="138"/>
    <col min="770" max="770" width="9.7109375" style="138" customWidth="1"/>
    <col min="771" max="771" width="11.5703125" style="138" customWidth="1"/>
    <col min="772" max="772" width="13.85546875" style="138" customWidth="1"/>
    <col min="773" max="773" width="10.85546875" style="138" customWidth="1"/>
    <col min="774" max="775" width="9.140625" style="138"/>
    <col min="776" max="776" width="30.5703125" style="138" customWidth="1"/>
    <col min="777" max="777" width="16.28515625" style="138" bestFit="1" customWidth="1"/>
    <col min="778" max="778" width="12.85546875" style="138" bestFit="1" customWidth="1"/>
    <col min="779" max="779" width="16.5703125" style="138" bestFit="1" customWidth="1"/>
    <col min="780" max="780" width="11.5703125" style="138" bestFit="1" customWidth="1"/>
    <col min="781" max="901" width="9.140625" style="138"/>
    <col min="902" max="902" width="13.42578125" style="138" customWidth="1"/>
    <col min="903" max="903" width="34.7109375" style="138" customWidth="1"/>
    <col min="904" max="904" width="20.85546875" style="138" customWidth="1"/>
    <col min="905" max="905" width="13.28515625" style="138" customWidth="1"/>
    <col min="906" max="906" width="11.7109375" style="138" customWidth="1"/>
    <col min="907" max="907" width="11.5703125" style="138" customWidth="1"/>
    <col min="908" max="908" width="11" style="138" customWidth="1"/>
    <col min="909" max="909" width="11.140625" style="138" customWidth="1"/>
    <col min="910" max="910" width="11" style="138" customWidth="1"/>
    <col min="911" max="911" width="12.7109375" style="138" customWidth="1"/>
    <col min="912" max="912" width="11.140625" style="138" customWidth="1"/>
    <col min="913" max="913" width="10.7109375" style="138" customWidth="1"/>
    <col min="914" max="914" width="10.85546875" style="138" customWidth="1"/>
    <col min="915" max="915" width="12.28515625" style="138" customWidth="1"/>
    <col min="916" max="916" width="11" style="138" customWidth="1"/>
    <col min="917" max="917" width="13.42578125" style="138" bestFit="1" customWidth="1"/>
    <col min="918" max="918" width="13" style="138" bestFit="1" customWidth="1"/>
    <col min="919" max="919" width="14" style="138" bestFit="1" customWidth="1"/>
    <col min="920" max="920" width="16.140625" style="138" bestFit="1" customWidth="1"/>
    <col min="921" max="921" width="15.140625" style="138" customWidth="1"/>
    <col min="922" max="938" width="9.140625" style="138"/>
    <col min="939" max="939" width="25.5703125" style="138" bestFit="1" customWidth="1"/>
    <col min="940" max="940" width="37.28515625" style="138" bestFit="1" customWidth="1"/>
    <col min="941" max="941" width="11" style="138" bestFit="1" customWidth="1"/>
    <col min="942" max="942" width="12.42578125" style="138" bestFit="1" customWidth="1"/>
    <col min="943" max="943" width="9.140625" style="138"/>
    <col min="944" max="944" width="13.85546875" style="138" customWidth="1"/>
    <col min="945" max="945" width="12.28515625" style="138" customWidth="1"/>
    <col min="946" max="946" width="12.5703125" style="138" customWidth="1"/>
    <col min="947" max="947" width="12" style="138" customWidth="1"/>
    <col min="948" max="948" width="9.140625" style="138"/>
    <col min="949" max="949" width="62.140625" style="138" customWidth="1"/>
    <col min="950" max="950" width="19.28515625" style="138" customWidth="1"/>
    <col min="951" max="951" width="9.140625" style="138"/>
    <col min="952" max="952" width="32.140625" style="138" bestFit="1" customWidth="1"/>
    <col min="953" max="954" width="9.140625" style="138"/>
    <col min="955" max="955" width="13" style="138" bestFit="1" customWidth="1"/>
    <col min="956" max="956" width="7.85546875" style="138" bestFit="1" customWidth="1"/>
    <col min="957" max="957" width="9.140625" style="138"/>
    <col min="958" max="959" width="14.42578125" style="138" bestFit="1" customWidth="1"/>
    <col min="960" max="960" width="9.140625" style="138"/>
    <col min="961" max="961" width="14.28515625" style="138" bestFit="1" customWidth="1"/>
    <col min="962" max="962" width="13" style="138" bestFit="1" customWidth="1"/>
    <col min="963" max="973" width="6.28515625" style="138" bestFit="1" customWidth="1"/>
    <col min="974" max="976" width="6.7109375" style="138" customWidth="1"/>
    <col min="977" max="977" width="6.85546875" style="138" customWidth="1"/>
    <col min="978" max="978" width="9.140625" style="138"/>
    <col min="979" max="979" width="28.42578125" style="138" bestFit="1" customWidth="1"/>
    <col min="980" max="980" width="17.28515625" style="138" bestFit="1" customWidth="1"/>
    <col min="981" max="984" width="19.28515625" style="138" customWidth="1"/>
    <col min="985" max="986" width="11.7109375" style="138" customWidth="1"/>
    <col min="987" max="988" width="9.140625" style="138"/>
    <col min="989" max="989" width="45.28515625" style="138" bestFit="1" customWidth="1"/>
    <col min="990" max="990" width="19.140625" style="138" bestFit="1" customWidth="1"/>
    <col min="991" max="993" width="10.85546875" style="138" bestFit="1" customWidth="1"/>
    <col min="994" max="994" width="11.5703125" style="138" bestFit="1" customWidth="1"/>
    <col min="995" max="996" width="11.140625" style="138" bestFit="1" customWidth="1"/>
    <col min="997" max="997" width="10.7109375" style="138" bestFit="1" customWidth="1"/>
    <col min="998" max="999" width="9.140625" style="138"/>
    <col min="1000" max="1000" width="23" style="138" bestFit="1" customWidth="1"/>
    <col min="1001" max="1001" width="23.7109375" style="138" bestFit="1" customWidth="1"/>
    <col min="1002" max="1002" width="18.5703125" style="138" bestFit="1" customWidth="1"/>
    <col min="1003" max="1003" width="17" style="138" bestFit="1" customWidth="1"/>
    <col min="1004" max="1005" width="9.140625" style="138"/>
    <col min="1006" max="1006" width="27.42578125" style="138" customWidth="1"/>
    <col min="1007" max="1007" width="9.140625" style="138"/>
    <col min="1008" max="1011" width="15.7109375" style="138" customWidth="1"/>
    <col min="1012" max="1012" width="12.85546875" style="138" customWidth="1"/>
    <col min="1013" max="1013" width="12.28515625" style="138" customWidth="1"/>
    <col min="1014" max="1015" width="9.140625" style="138"/>
    <col min="1016" max="1016" width="26.140625" style="138" customWidth="1"/>
    <col min="1017" max="1017" width="9.140625" style="138"/>
    <col min="1018" max="1019" width="9.7109375" style="138" bestFit="1" customWidth="1"/>
    <col min="1020" max="1020" width="17.5703125" style="138" bestFit="1" customWidth="1"/>
    <col min="1021" max="1021" width="12.140625" style="138" customWidth="1"/>
    <col min="1022" max="1023" width="9.140625" style="138"/>
    <col min="1024" max="1024" width="20.42578125" style="138" customWidth="1"/>
    <col min="1025" max="1025" width="9.140625" style="138"/>
    <col min="1026" max="1026" width="9.7109375" style="138" customWidth="1"/>
    <col min="1027" max="1027" width="11.5703125" style="138" customWidth="1"/>
    <col min="1028" max="1028" width="13.85546875" style="138" customWidth="1"/>
    <col min="1029" max="1029" width="10.85546875" style="138" customWidth="1"/>
    <col min="1030" max="1031" width="9.140625" style="138"/>
    <col min="1032" max="1032" width="30.5703125" style="138" customWidth="1"/>
    <col min="1033" max="1033" width="16.28515625" style="138" bestFit="1" customWidth="1"/>
    <col min="1034" max="1034" width="12.85546875" style="138" bestFit="1" customWidth="1"/>
    <col min="1035" max="1035" width="16.5703125" style="138" bestFit="1" customWidth="1"/>
    <col min="1036" max="1036" width="11.5703125" style="138" bestFit="1" customWidth="1"/>
    <col min="1037" max="1157" width="9.140625" style="138"/>
    <col min="1158" max="1158" width="13.42578125" style="138" customWidth="1"/>
    <col min="1159" max="1159" width="34.7109375" style="138" customWidth="1"/>
    <col min="1160" max="1160" width="20.85546875" style="138" customWidth="1"/>
    <col min="1161" max="1161" width="13.28515625" style="138" customWidth="1"/>
    <col min="1162" max="1162" width="11.7109375" style="138" customWidth="1"/>
    <col min="1163" max="1163" width="11.5703125" style="138" customWidth="1"/>
    <col min="1164" max="1164" width="11" style="138" customWidth="1"/>
    <col min="1165" max="1165" width="11.140625" style="138" customWidth="1"/>
    <col min="1166" max="1166" width="11" style="138" customWidth="1"/>
    <col min="1167" max="1167" width="12.7109375" style="138" customWidth="1"/>
    <col min="1168" max="1168" width="11.140625" style="138" customWidth="1"/>
    <col min="1169" max="1169" width="10.7109375" style="138" customWidth="1"/>
    <col min="1170" max="1170" width="10.85546875" style="138" customWidth="1"/>
    <col min="1171" max="1171" width="12.28515625" style="138" customWidth="1"/>
    <col min="1172" max="1172" width="11" style="138" customWidth="1"/>
    <col min="1173" max="1173" width="13.42578125" style="138" bestFit="1" customWidth="1"/>
    <col min="1174" max="1174" width="13" style="138" bestFit="1" customWidth="1"/>
    <col min="1175" max="1175" width="14" style="138" bestFit="1" customWidth="1"/>
    <col min="1176" max="1176" width="16.140625" style="138" bestFit="1" customWidth="1"/>
    <col min="1177" max="1177" width="15.140625" style="138" customWidth="1"/>
    <col min="1178" max="1194" width="9.140625" style="138"/>
    <col min="1195" max="1195" width="25.5703125" style="138" bestFit="1" customWidth="1"/>
    <col min="1196" max="1196" width="37.28515625" style="138" bestFit="1" customWidth="1"/>
    <col min="1197" max="1197" width="11" style="138" bestFit="1" customWidth="1"/>
    <col min="1198" max="1198" width="12.42578125" style="138" bestFit="1" customWidth="1"/>
    <col min="1199" max="1199" width="9.140625" style="138"/>
    <col min="1200" max="1200" width="13.85546875" style="138" customWidth="1"/>
    <col min="1201" max="1201" width="12.28515625" style="138" customWidth="1"/>
    <col min="1202" max="1202" width="12.5703125" style="138" customWidth="1"/>
    <col min="1203" max="1203" width="12" style="138" customWidth="1"/>
    <col min="1204" max="1204" width="9.140625" style="138"/>
    <col min="1205" max="1205" width="62.140625" style="138" customWidth="1"/>
    <col min="1206" max="1206" width="19.28515625" style="138" customWidth="1"/>
    <col min="1207" max="1207" width="9.140625" style="138"/>
    <col min="1208" max="1208" width="32.140625" style="138" bestFit="1" customWidth="1"/>
    <col min="1209" max="1210" width="9.140625" style="138"/>
    <col min="1211" max="1211" width="13" style="138" bestFit="1" customWidth="1"/>
    <col min="1212" max="1212" width="7.85546875" style="138" bestFit="1" customWidth="1"/>
    <col min="1213" max="1213" width="9.140625" style="138"/>
    <col min="1214" max="1215" width="14.42578125" style="138" bestFit="1" customWidth="1"/>
    <col min="1216" max="1216" width="9.140625" style="138"/>
    <col min="1217" max="1217" width="14.28515625" style="138" bestFit="1" customWidth="1"/>
    <col min="1218" max="1218" width="13" style="138" bestFit="1" customWidth="1"/>
    <col min="1219" max="1229" width="6.28515625" style="138" bestFit="1" customWidth="1"/>
    <col min="1230" max="1232" width="6.7109375" style="138" customWidth="1"/>
    <col min="1233" max="1233" width="6.85546875" style="138" customWidth="1"/>
    <col min="1234" max="1234" width="9.140625" style="138"/>
    <col min="1235" max="1235" width="28.42578125" style="138" bestFit="1" customWidth="1"/>
    <col min="1236" max="1236" width="17.28515625" style="138" bestFit="1" customWidth="1"/>
    <col min="1237" max="1240" width="19.28515625" style="138" customWidth="1"/>
    <col min="1241" max="1242" width="11.7109375" style="138" customWidth="1"/>
    <col min="1243" max="1244" width="9.140625" style="138"/>
    <col min="1245" max="1245" width="45.28515625" style="138" bestFit="1" customWidth="1"/>
    <col min="1246" max="1246" width="19.140625" style="138" bestFit="1" customWidth="1"/>
    <col min="1247" max="1249" width="10.85546875" style="138" bestFit="1" customWidth="1"/>
    <col min="1250" max="1250" width="11.5703125" style="138" bestFit="1" customWidth="1"/>
    <col min="1251" max="1252" width="11.140625" style="138" bestFit="1" customWidth="1"/>
    <col min="1253" max="1253" width="10.7109375" style="138" bestFit="1" customWidth="1"/>
    <col min="1254" max="1255" width="9.140625" style="138"/>
    <col min="1256" max="1256" width="23" style="138" bestFit="1" customWidth="1"/>
    <col min="1257" max="1257" width="23.7109375" style="138" bestFit="1" customWidth="1"/>
    <col min="1258" max="1258" width="18.5703125" style="138" bestFit="1" customWidth="1"/>
    <col min="1259" max="1259" width="17" style="138" bestFit="1" customWidth="1"/>
    <col min="1260" max="1261" width="9.140625" style="138"/>
    <col min="1262" max="1262" width="27.42578125" style="138" customWidth="1"/>
    <col min="1263" max="1263" width="9.140625" style="138"/>
    <col min="1264" max="1267" width="15.7109375" style="138" customWidth="1"/>
    <col min="1268" max="1268" width="12.85546875" style="138" customWidth="1"/>
    <col min="1269" max="1269" width="12.28515625" style="138" customWidth="1"/>
    <col min="1270" max="1271" width="9.140625" style="138"/>
    <col min="1272" max="1272" width="26.140625" style="138" customWidth="1"/>
    <col min="1273" max="1273" width="9.140625" style="138"/>
    <col min="1274" max="1275" width="9.7109375" style="138" bestFit="1" customWidth="1"/>
    <col min="1276" max="1276" width="17.5703125" style="138" bestFit="1" customWidth="1"/>
    <col min="1277" max="1277" width="12.140625" style="138" customWidth="1"/>
    <col min="1278" max="1279" width="9.140625" style="138"/>
    <col min="1280" max="1280" width="20.42578125" style="138" customWidth="1"/>
    <col min="1281" max="1281" width="9.140625" style="138"/>
    <col min="1282" max="1282" width="9.7109375" style="138" customWidth="1"/>
    <col min="1283" max="1283" width="11.5703125" style="138" customWidth="1"/>
    <col min="1284" max="1284" width="13.85546875" style="138" customWidth="1"/>
    <col min="1285" max="1285" width="10.85546875" style="138" customWidth="1"/>
    <col min="1286" max="1287" width="9.140625" style="138"/>
    <col min="1288" max="1288" width="30.5703125" style="138" customWidth="1"/>
    <col min="1289" max="1289" width="16.28515625" style="138" bestFit="1" customWidth="1"/>
    <col min="1290" max="1290" width="12.85546875" style="138" bestFit="1" customWidth="1"/>
    <col min="1291" max="1291" width="16.5703125" style="138" bestFit="1" customWidth="1"/>
    <col min="1292" max="1292" width="11.5703125" style="138" bestFit="1" customWidth="1"/>
    <col min="1293" max="1413" width="9.140625" style="138"/>
    <col min="1414" max="1414" width="13.42578125" style="138" customWidth="1"/>
    <col min="1415" max="1415" width="34.7109375" style="138" customWidth="1"/>
    <col min="1416" max="1416" width="20.85546875" style="138" customWidth="1"/>
    <col min="1417" max="1417" width="13.28515625" style="138" customWidth="1"/>
    <col min="1418" max="1418" width="11.7109375" style="138" customWidth="1"/>
    <col min="1419" max="1419" width="11.5703125" style="138" customWidth="1"/>
    <col min="1420" max="1420" width="11" style="138" customWidth="1"/>
    <col min="1421" max="1421" width="11.140625" style="138" customWidth="1"/>
    <col min="1422" max="1422" width="11" style="138" customWidth="1"/>
    <col min="1423" max="1423" width="12.7109375" style="138" customWidth="1"/>
    <col min="1424" max="1424" width="11.140625" style="138" customWidth="1"/>
    <col min="1425" max="1425" width="10.7109375" style="138" customWidth="1"/>
    <col min="1426" max="1426" width="10.85546875" style="138" customWidth="1"/>
    <col min="1427" max="1427" width="12.28515625" style="138" customWidth="1"/>
    <col min="1428" max="1428" width="11" style="138" customWidth="1"/>
    <col min="1429" max="1429" width="13.42578125" style="138" bestFit="1" customWidth="1"/>
    <col min="1430" max="1430" width="13" style="138" bestFit="1" customWidth="1"/>
    <col min="1431" max="1431" width="14" style="138" bestFit="1" customWidth="1"/>
    <col min="1432" max="1432" width="16.140625" style="138" bestFit="1" customWidth="1"/>
    <col min="1433" max="1433" width="15.140625" style="138" customWidth="1"/>
    <col min="1434" max="1450" width="9.140625" style="138"/>
    <col min="1451" max="1451" width="25.5703125" style="138" bestFit="1" customWidth="1"/>
    <col min="1452" max="1452" width="37.28515625" style="138" bestFit="1" customWidth="1"/>
    <col min="1453" max="1453" width="11" style="138" bestFit="1" customWidth="1"/>
    <col min="1454" max="1454" width="12.42578125" style="138" bestFit="1" customWidth="1"/>
    <col min="1455" max="1455" width="9.140625" style="138"/>
    <col min="1456" max="1456" width="13.85546875" style="138" customWidth="1"/>
    <col min="1457" max="1457" width="12.28515625" style="138" customWidth="1"/>
    <col min="1458" max="1458" width="12.5703125" style="138" customWidth="1"/>
    <col min="1459" max="1459" width="12" style="138" customWidth="1"/>
    <col min="1460" max="1460" width="9.140625" style="138"/>
    <col min="1461" max="1461" width="62.140625" style="138" customWidth="1"/>
    <col min="1462" max="1462" width="19.28515625" style="138" customWidth="1"/>
    <col min="1463" max="1463" width="9.140625" style="138"/>
    <col min="1464" max="1464" width="32.140625" style="138" bestFit="1" customWidth="1"/>
    <col min="1465" max="1466" width="9.140625" style="138"/>
    <col min="1467" max="1467" width="13" style="138" bestFit="1" customWidth="1"/>
    <col min="1468" max="1468" width="7.85546875" style="138" bestFit="1" customWidth="1"/>
    <col min="1469" max="1469" width="9.140625" style="138"/>
    <col min="1470" max="1471" width="14.42578125" style="138" bestFit="1" customWidth="1"/>
    <col min="1472" max="1472" width="9.140625" style="138"/>
    <col min="1473" max="1473" width="14.28515625" style="138" bestFit="1" customWidth="1"/>
    <col min="1474" max="1474" width="13" style="138" bestFit="1" customWidth="1"/>
    <col min="1475" max="1485" width="6.28515625" style="138" bestFit="1" customWidth="1"/>
    <col min="1486" max="1488" width="6.7109375" style="138" customWidth="1"/>
    <col min="1489" max="1489" width="6.85546875" style="138" customWidth="1"/>
    <col min="1490" max="1490" width="9.140625" style="138"/>
    <col min="1491" max="1491" width="28.42578125" style="138" bestFit="1" customWidth="1"/>
    <col min="1492" max="1492" width="17.28515625" style="138" bestFit="1" customWidth="1"/>
    <col min="1493" max="1496" width="19.28515625" style="138" customWidth="1"/>
    <col min="1497" max="1498" width="11.7109375" style="138" customWidth="1"/>
    <col min="1499" max="1500" width="9.140625" style="138"/>
    <col min="1501" max="1501" width="45.28515625" style="138" bestFit="1" customWidth="1"/>
    <col min="1502" max="1502" width="19.140625" style="138" bestFit="1" customWidth="1"/>
    <col min="1503" max="1505" width="10.85546875" style="138" bestFit="1" customWidth="1"/>
    <col min="1506" max="1506" width="11.5703125" style="138" bestFit="1" customWidth="1"/>
    <col min="1507" max="1508" width="11.140625" style="138" bestFit="1" customWidth="1"/>
    <col min="1509" max="1509" width="10.7109375" style="138" bestFit="1" customWidth="1"/>
    <col min="1510" max="1511" width="9.140625" style="138"/>
    <col min="1512" max="1512" width="23" style="138" bestFit="1" customWidth="1"/>
    <col min="1513" max="1513" width="23.7109375" style="138" bestFit="1" customWidth="1"/>
    <col min="1514" max="1514" width="18.5703125" style="138" bestFit="1" customWidth="1"/>
    <col min="1515" max="1515" width="17" style="138" bestFit="1" customWidth="1"/>
    <col min="1516" max="1517" width="9.140625" style="138"/>
    <col min="1518" max="1518" width="27.42578125" style="138" customWidth="1"/>
    <col min="1519" max="1519" width="9.140625" style="138"/>
    <col min="1520" max="1523" width="15.7109375" style="138" customWidth="1"/>
    <col min="1524" max="1524" width="12.85546875" style="138" customWidth="1"/>
    <col min="1525" max="1525" width="12.28515625" style="138" customWidth="1"/>
    <col min="1526" max="1527" width="9.140625" style="138"/>
    <col min="1528" max="1528" width="26.140625" style="138" customWidth="1"/>
    <col min="1529" max="1529" width="9.140625" style="138"/>
    <col min="1530" max="1531" width="9.7109375" style="138" bestFit="1" customWidth="1"/>
    <col min="1532" max="1532" width="17.5703125" style="138" bestFit="1" customWidth="1"/>
    <col min="1533" max="1533" width="12.140625" style="138" customWidth="1"/>
    <col min="1534" max="1535" width="9.140625" style="138"/>
    <col min="1536" max="1536" width="20.42578125" style="138" customWidth="1"/>
    <col min="1537" max="1537" width="9.140625" style="138"/>
    <col min="1538" max="1538" width="9.7109375" style="138" customWidth="1"/>
    <col min="1539" max="1539" width="11.5703125" style="138" customWidth="1"/>
    <col min="1540" max="1540" width="13.85546875" style="138" customWidth="1"/>
    <col min="1541" max="1541" width="10.85546875" style="138" customWidth="1"/>
    <col min="1542" max="1543" width="9.140625" style="138"/>
    <col min="1544" max="1544" width="30.5703125" style="138" customWidth="1"/>
    <col min="1545" max="1545" width="16.28515625" style="138" bestFit="1" customWidth="1"/>
    <col min="1546" max="1546" width="12.85546875" style="138" bestFit="1" customWidth="1"/>
    <col min="1547" max="1547" width="16.5703125" style="138" bestFit="1" customWidth="1"/>
    <col min="1548" max="1548" width="11.5703125" style="138" bestFit="1" customWidth="1"/>
    <col min="1549" max="1669" width="9.140625" style="138"/>
    <col min="1670" max="1670" width="13.42578125" style="138" customWidth="1"/>
    <col min="1671" max="1671" width="34.7109375" style="138" customWidth="1"/>
    <col min="1672" max="1672" width="20.85546875" style="138" customWidth="1"/>
    <col min="1673" max="1673" width="13.28515625" style="138" customWidth="1"/>
    <col min="1674" max="1674" width="11.7109375" style="138" customWidth="1"/>
    <col min="1675" max="1675" width="11.5703125" style="138" customWidth="1"/>
    <col min="1676" max="1676" width="11" style="138" customWidth="1"/>
    <col min="1677" max="1677" width="11.140625" style="138" customWidth="1"/>
    <col min="1678" max="1678" width="11" style="138" customWidth="1"/>
    <col min="1679" max="1679" width="12.7109375" style="138" customWidth="1"/>
    <col min="1680" max="1680" width="11.140625" style="138" customWidth="1"/>
    <col min="1681" max="1681" width="10.7109375" style="138" customWidth="1"/>
    <col min="1682" max="1682" width="10.85546875" style="138" customWidth="1"/>
    <col min="1683" max="1683" width="12.28515625" style="138" customWidth="1"/>
    <col min="1684" max="1684" width="11" style="138" customWidth="1"/>
    <col min="1685" max="1685" width="13.42578125" style="138" bestFit="1" customWidth="1"/>
    <col min="1686" max="1686" width="13" style="138" bestFit="1" customWidth="1"/>
    <col min="1687" max="1687" width="14" style="138" bestFit="1" customWidth="1"/>
    <col min="1688" max="1688" width="16.140625" style="138" bestFit="1" customWidth="1"/>
    <col min="1689" max="1689" width="15.140625" style="138" customWidth="1"/>
    <col min="1690" max="1706" width="9.140625" style="138"/>
    <col min="1707" max="1707" width="25.5703125" style="138" bestFit="1" customWidth="1"/>
    <col min="1708" max="1708" width="37.28515625" style="138" bestFit="1" customWidth="1"/>
    <col min="1709" max="1709" width="11" style="138" bestFit="1" customWidth="1"/>
    <col min="1710" max="1710" width="12.42578125" style="138" bestFit="1" customWidth="1"/>
    <col min="1711" max="1711" width="9.140625" style="138"/>
    <col min="1712" max="1712" width="13.85546875" style="138" customWidth="1"/>
    <col min="1713" max="1713" width="12.28515625" style="138" customWidth="1"/>
    <col min="1714" max="1714" width="12.5703125" style="138" customWidth="1"/>
    <col min="1715" max="1715" width="12" style="138" customWidth="1"/>
    <col min="1716" max="1716" width="9.140625" style="138"/>
    <col min="1717" max="1717" width="62.140625" style="138" customWidth="1"/>
    <col min="1718" max="1718" width="19.28515625" style="138" customWidth="1"/>
    <col min="1719" max="1719" width="9.140625" style="138"/>
    <col min="1720" max="1720" width="32.140625" style="138" bestFit="1" customWidth="1"/>
    <col min="1721" max="1722" width="9.140625" style="138"/>
    <col min="1723" max="1723" width="13" style="138" bestFit="1" customWidth="1"/>
    <col min="1724" max="1724" width="7.85546875" style="138" bestFit="1" customWidth="1"/>
    <col min="1725" max="1725" width="9.140625" style="138"/>
    <col min="1726" max="1727" width="14.42578125" style="138" bestFit="1" customWidth="1"/>
    <col min="1728" max="1728" width="9.140625" style="138"/>
    <col min="1729" max="1729" width="14.28515625" style="138" bestFit="1" customWidth="1"/>
    <col min="1730" max="1730" width="13" style="138" bestFit="1" customWidth="1"/>
    <col min="1731" max="1741" width="6.28515625" style="138" bestFit="1" customWidth="1"/>
    <col min="1742" max="1744" width="6.7109375" style="138" customWidth="1"/>
    <col min="1745" max="1745" width="6.85546875" style="138" customWidth="1"/>
    <col min="1746" max="1746" width="9.140625" style="138"/>
    <col min="1747" max="1747" width="28.42578125" style="138" bestFit="1" customWidth="1"/>
    <col min="1748" max="1748" width="17.28515625" style="138" bestFit="1" customWidth="1"/>
    <col min="1749" max="1752" width="19.28515625" style="138" customWidth="1"/>
    <col min="1753" max="1754" width="11.7109375" style="138" customWidth="1"/>
    <col min="1755" max="1756" width="9.140625" style="138"/>
    <col min="1757" max="1757" width="45.28515625" style="138" bestFit="1" customWidth="1"/>
    <col min="1758" max="1758" width="19.140625" style="138" bestFit="1" customWidth="1"/>
    <col min="1759" max="1761" width="10.85546875" style="138" bestFit="1" customWidth="1"/>
    <col min="1762" max="1762" width="11.5703125" style="138" bestFit="1" customWidth="1"/>
    <col min="1763" max="1764" width="11.140625" style="138" bestFit="1" customWidth="1"/>
    <col min="1765" max="1765" width="10.7109375" style="138" bestFit="1" customWidth="1"/>
    <col min="1766" max="1767" width="9.140625" style="138"/>
    <col min="1768" max="1768" width="23" style="138" bestFit="1" customWidth="1"/>
    <col min="1769" max="1769" width="23.7109375" style="138" bestFit="1" customWidth="1"/>
    <col min="1770" max="1770" width="18.5703125" style="138" bestFit="1" customWidth="1"/>
    <col min="1771" max="1771" width="17" style="138" bestFit="1" customWidth="1"/>
    <col min="1772" max="1773" width="9.140625" style="138"/>
    <col min="1774" max="1774" width="27.42578125" style="138" customWidth="1"/>
    <col min="1775" max="1775" width="9.140625" style="138"/>
    <col min="1776" max="1779" width="15.7109375" style="138" customWidth="1"/>
    <col min="1780" max="1780" width="12.85546875" style="138" customWidth="1"/>
    <col min="1781" max="1781" width="12.28515625" style="138" customWidth="1"/>
    <col min="1782" max="1783" width="9.140625" style="138"/>
    <col min="1784" max="1784" width="26.140625" style="138" customWidth="1"/>
    <col min="1785" max="1785" width="9.140625" style="138"/>
    <col min="1786" max="1787" width="9.7109375" style="138" bestFit="1" customWidth="1"/>
    <col min="1788" max="1788" width="17.5703125" style="138" bestFit="1" customWidth="1"/>
    <col min="1789" max="1789" width="12.140625" style="138" customWidth="1"/>
    <col min="1790" max="1791" width="9.140625" style="138"/>
    <col min="1792" max="1792" width="20.42578125" style="138" customWidth="1"/>
    <col min="1793" max="1793" width="9.140625" style="138"/>
    <col min="1794" max="1794" width="9.7109375" style="138" customWidth="1"/>
    <col min="1795" max="1795" width="11.5703125" style="138" customWidth="1"/>
    <col min="1796" max="1796" width="13.85546875" style="138" customWidth="1"/>
    <col min="1797" max="1797" width="10.85546875" style="138" customWidth="1"/>
    <col min="1798" max="1799" width="9.140625" style="138"/>
    <col min="1800" max="1800" width="30.5703125" style="138" customWidth="1"/>
    <col min="1801" max="1801" width="16.28515625" style="138" bestFit="1" customWidth="1"/>
    <col min="1802" max="1802" width="12.85546875" style="138" bestFit="1" customWidth="1"/>
    <col min="1803" max="1803" width="16.5703125" style="138" bestFit="1" customWidth="1"/>
    <col min="1804" max="1804" width="11.5703125" style="138" bestFit="1" customWidth="1"/>
    <col min="1805" max="1925" width="9.140625" style="138"/>
    <col min="1926" max="1926" width="13.42578125" style="138" customWidth="1"/>
    <col min="1927" max="1927" width="34.7109375" style="138" customWidth="1"/>
    <col min="1928" max="1928" width="20.85546875" style="138" customWidth="1"/>
    <col min="1929" max="1929" width="13.28515625" style="138" customWidth="1"/>
    <col min="1930" max="1930" width="11.7109375" style="138" customWidth="1"/>
    <col min="1931" max="1931" width="11.5703125" style="138" customWidth="1"/>
    <col min="1932" max="1932" width="11" style="138" customWidth="1"/>
    <col min="1933" max="1933" width="11.140625" style="138" customWidth="1"/>
    <col min="1934" max="1934" width="11" style="138" customWidth="1"/>
    <col min="1935" max="1935" width="12.7109375" style="138" customWidth="1"/>
    <col min="1936" max="1936" width="11.140625" style="138" customWidth="1"/>
    <col min="1937" max="1937" width="10.7109375" style="138" customWidth="1"/>
    <col min="1938" max="1938" width="10.85546875" style="138" customWidth="1"/>
    <col min="1939" max="1939" width="12.28515625" style="138" customWidth="1"/>
    <col min="1940" max="1940" width="11" style="138" customWidth="1"/>
    <col min="1941" max="1941" width="13.42578125" style="138" bestFit="1" customWidth="1"/>
    <col min="1942" max="1942" width="13" style="138" bestFit="1" customWidth="1"/>
    <col min="1943" max="1943" width="14" style="138" bestFit="1" customWidth="1"/>
    <col min="1944" max="1944" width="16.140625" style="138" bestFit="1" customWidth="1"/>
    <col min="1945" max="1945" width="15.140625" style="138" customWidth="1"/>
    <col min="1946" max="1962" width="9.140625" style="138"/>
    <col min="1963" max="1963" width="25.5703125" style="138" bestFit="1" customWidth="1"/>
    <col min="1964" max="1964" width="37.28515625" style="138" bestFit="1" customWidth="1"/>
    <col min="1965" max="1965" width="11" style="138" bestFit="1" customWidth="1"/>
    <col min="1966" max="1966" width="12.42578125" style="138" bestFit="1" customWidth="1"/>
    <col min="1967" max="1967" width="9.140625" style="138"/>
    <col min="1968" max="1968" width="13.85546875" style="138" customWidth="1"/>
    <col min="1969" max="1969" width="12.28515625" style="138" customWidth="1"/>
    <col min="1970" max="1970" width="12.5703125" style="138" customWidth="1"/>
    <col min="1971" max="1971" width="12" style="138" customWidth="1"/>
    <col min="1972" max="1972" width="9.140625" style="138"/>
    <col min="1973" max="1973" width="62.140625" style="138" customWidth="1"/>
    <col min="1974" max="1974" width="19.28515625" style="138" customWidth="1"/>
    <col min="1975" max="1975" width="9.140625" style="138"/>
    <col min="1976" max="1976" width="32.140625" style="138" bestFit="1" customWidth="1"/>
    <col min="1977" max="1978" width="9.140625" style="138"/>
    <col min="1979" max="1979" width="13" style="138" bestFit="1" customWidth="1"/>
    <col min="1980" max="1980" width="7.85546875" style="138" bestFit="1" customWidth="1"/>
    <col min="1981" max="1981" width="9.140625" style="138"/>
    <col min="1982" max="1983" width="14.42578125" style="138" bestFit="1" customWidth="1"/>
    <col min="1984" max="1984" width="9.140625" style="138"/>
    <col min="1985" max="1985" width="14.28515625" style="138" bestFit="1" customWidth="1"/>
    <col min="1986" max="1986" width="13" style="138" bestFit="1" customWidth="1"/>
    <col min="1987" max="1997" width="6.28515625" style="138" bestFit="1" customWidth="1"/>
    <col min="1998" max="2000" width="6.7109375" style="138" customWidth="1"/>
    <col min="2001" max="2001" width="6.85546875" style="138" customWidth="1"/>
    <col min="2002" max="2002" width="9.140625" style="138"/>
    <col min="2003" max="2003" width="28.42578125" style="138" bestFit="1" customWidth="1"/>
    <col min="2004" max="2004" width="17.28515625" style="138" bestFit="1" customWidth="1"/>
    <col min="2005" max="2008" width="19.28515625" style="138" customWidth="1"/>
    <col min="2009" max="2010" width="11.7109375" style="138" customWidth="1"/>
    <col min="2011" max="2012" width="9.140625" style="138"/>
    <col min="2013" max="2013" width="45.28515625" style="138" bestFit="1" customWidth="1"/>
    <col min="2014" max="2014" width="19.140625" style="138" bestFit="1" customWidth="1"/>
    <col min="2015" max="2017" width="10.85546875" style="138" bestFit="1" customWidth="1"/>
    <col min="2018" max="2018" width="11.5703125" style="138" bestFit="1" customWidth="1"/>
    <col min="2019" max="2020" width="11.140625" style="138" bestFit="1" customWidth="1"/>
    <col min="2021" max="2021" width="10.7109375" style="138" bestFit="1" customWidth="1"/>
    <col min="2022" max="2023" width="9.140625" style="138"/>
    <col min="2024" max="2024" width="23" style="138" bestFit="1" customWidth="1"/>
    <col min="2025" max="2025" width="23.7109375" style="138" bestFit="1" customWidth="1"/>
    <col min="2026" max="2026" width="18.5703125" style="138" bestFit="1" customWidth="1"/>
    <col min="2027" max="2027" width="17" style="138" bestFit="1" customWidth="1"/>
    <col min="2028" max="2029" width="9.140625" style="138"/>
    <col min="2030" max="2030" width="27.42578125" style="138" customWidth="1"/>
    <col min="2031" max="2031" width="9.140625" style="138"/>
    <col min="2032" max="2035" width="15.7109375" style="138" customWidth="1"/>
    <col min="2036" max="2036" width="12.85546875" style="138" customWidth="1"/>
    <col min="2037" max="2037" width="12.28515625" style="138" customWidth="1"/>
    <col min="2038" max="2039" width="9.140625" style="138"/>
    <col min="2040" max="2040" width="26.140625" style="138" customWidth="1"/>
    <col min="2041" max="2041" width="9.140625" style="138"/>
    <col min="2042" max="2043" width="9.7109375" style="138" bestFit="1" customWidth="1"/>
    <col min="2044" max="2044" width="17.5703125" style="138" bestFit="1" customWidth="1"/>
    <col min="2045" max="2045" width="12.140625" style="138" customWidth="1"/>
    <col min="2046" max="2047" width="9.140625" style="138"/>
    <col min="2048" max="2048" width="20.42578125" style="138" customWidth="1"/>
    <col min="2049" max="2049" width="9.140625" style="138"/>
    <col min="2050" max="2050" width="9.7109375" style="138" customWidth="1"/>
    <col min="2051" max="2051" width="11.5703125" style="138" customWidth="1"/>
    <col min="2052" max="2052" width="13.85546875" style="138" customWidth="1"/>
    <col min="2053" max="2053" width="10.85546875" style="138" customWidth="1"/>
    <col min="2054" max="2055" width="9.140625" style="138"/>
    <col min="2056" max="2056" width="30.5703125" style="138" customWidth="1"/>
    <col min="2057" max="2057" width="16.28515625" style="138" bestFit="1" customWidth="1"/>
    <col min="2058" max="2058" width="12.85546875" style="138" bestFit="1" customWidth="1"/>
    <col min="2059" max="2059" width="16.5703125" style="138" bestFit="1" customWidth="1"/>
    <col min="2060" max="2060" width="11.5703125" style="138" bestFit="1" customWidth="1"/>
    <col min="2061" max="2181" width="9.140625" style="138"/>
    <col min="2182" max="2182" width="13.42578125" style="138" customWidth="1"/>
    <col min="2183" max="2183" width="34.7109375" style="138" customWidth="1"/>
    <col min="2184" max="2184" width="20.85546875" style="138" customWidth="1"/>
    <col min="2185" max="2185" width="13.28515625" style="138" customWidth="1"/>
    <col min="2186" max="2186" width="11.7109375" style="138" customWidth="1"/>
    <col min="2187" max="2187" width="11.5703125" style="138" customWidth="1"/>
    <col min="2188" max="2188" width="11" style="138" customWidth="1"/>
    <col min="2189" max="2189" width="11.140625" style="138" customWidth="1"/>
    <col min="2190" max="2190" width="11" style="138" customWidth="1"/>
    <col min="2191" max="2191" width="12.7109375" style="138" customWidth="1"/>
    <col min="2192" max="2192" width="11.140625" style="138" customWidth="1"/>
    <col min="2193" max="2193" width="10.7109375" style="138" customWidth="1"/>
    <col min="2194" max="2194" width="10.85546875" style="138" customWidth="1"/>
    <col min="2195" max="2195" width="12.28515625" style="138" customWidth="1"/>
    <col min="2196" max="2196" width="11" style="138" customWidth="1"/>
    <col min="2197" max="2197" width="13.42578125" style="138" bestFit="1" customWidth="1"/>
    <col min="2198" max="2198" width="13" style="138" bestFit="1" customWidth="1"/>
    <col min="2199" max="2199" width="14" style="138" bestFit="1" customWidth="1"/>
    <col min="2200" max="2200" width="16.140625" style="138" bestFit="1" customWidth="1"/>
    <col min="2201" max="2201" width="15.140625" style="138" customWidth="1"/>
    <col min="2202" max="2218" width="9.140625" style="138"/>
    <col min="2219" max="2219" width="25.5703125" style="138" bestFit="1" customWidth="1"/>
    <col min="2220" max="2220" width="37.28515625" style="138" bestFit="1" customWidth="1"/>
    <col min="2221" max="2221" width="11" style="138" bestFit="1" customWidth="1"/>
    <col min="2222" max="2222" width="12.42578125" style="138" bestFit="1" customWidth="1"/>
    <col min="2223" max="2223" width="9.140625" style="138"/>
    <col min="2224" max="2224" width="13.85546875" style="138" customWidth="1"/>
    <col min="2225" max="2225" width="12.28515625" style="138" customWidth="1"/>
    <col min="2226" max="2226" width="12.5703125" style="138" customWidth="1"/>
    <col min="2227" max="2227" width="12" style="138" customWidth="1"/>
    <col min="2228" max="2228" width="9.140625" style="138"/>
    <col min="2229" max="2229" width="62.140625" style="138" customWidth="1"/>
    <col min="2230" max="2230" width="19.28515625" style="138" customWidth="1"/>
    <col min="2231" max="2231" width="9.140625" style="138"/>
    <col min="2232" max="2232" width="32.140625" style="138" bestFit="1" customWidth="1"/>
    <col min="2233" max="2234" width="9.140625" style="138"/>
    <col min="2235" max="2235" width="13" style="138" bestFit="1" customWidth="1"/>
    <col min="2236" max="2236" width="7.85546875" style="138" bestFit="1" customWidth="1"/>
    <col min="2237" max="2237" width="9.140625" style="138"/>
    <col min="2238" max="2239" width="14.42578125" style="138" bestFit="1" customWidth="1"/>
    <col min="2240" max="2240" width="9.140625" style="138"/>
    <col min="2241" max="2241" width="14.28515625" style="138" bestFit="1" customWidth="1"/>
    <col min="2242" max="2242" width="13" style="138" bestFit="1" customWidth="1"/>
    <col min="2243" max="2253" width="6.28515625" style="138" bestFit="1" customWidth="1"/>
    <col min="2254" max="2256" width="6.7109375" style="138" customWidth="1"/>
    <col min="2257" max="2257" width="6.85546875" style="138" customWidth="1"/>
    <col min="2258" max="2258" width="9.140625" style="138"/>
    <col min="2259" max="2259" width="28.42578125" style="138" bestFit="1" customWidth="1"/>
    <col min="2260" max="2260" width="17.28515625" style="138" bestFit="1" customWidth="1"/>
    <col min="2261" max="2264" width="19.28515625" style="138" customWidth="1"/>
    <col min="2265" max="2266" width="11.7109375" style="138" customWidth="1"/>
    <col min="2267" max="2268" width="9.140625" style="138"/>
    <col min="2269" max="2269" width="45.28515625" style="138" bestFit="1" customWidth="1"/>
    <col min="2270" max="2270" width="19.140625" style="138" bestFit="1" customWidth="1"/>
    <col min="2271" max="2273" width="10.85546875" style="138" bestFit="1" customWidth="1"/>
    <col min="2274" max="2274" width="11.5703125" style="138" bestFit="1" customWidth="1"/>
    <col min="2275" max="2276" width="11.140625" style="138" bestFit="1" customWidth="1"/>
    <col min="2277" max="2277" width="10.7109375" style="138" bestFit="1" customWidth="1"/>
    <col min="2278" max="2279" width="9.140625" style="138"/>
    <col min="2280" max="2280" width="23" style="138" bestFit="1" customWidth="1"/>
    <col min="2281" max="2281" width="23.7109375" style="138" bestFit="1" customWidth="1"/>
    <col min="2282" max="2282" width="18.5703125" style="138" bestFit="1" customWidth="1"/>
    <col min="2283" max="2283" width="17" style="138" bestFit="1" customWidth="1"/>
    <col min="2284" max="2285" width="9.140625" style="138"/>
    <col min="2286" max="2286" width="27.42578125" style="138" customWidth="1"/>
    <col min="2287" max="2287" width="9.140625" style="138"/>
    <col min="2288" max="2291" width="15.7109375" style="138" customWidth="1"/>
    <col min="2292" max="2292" width="12.85546875" style="138" customWidth="1"/>
    <col min="2293" max="2293" width="12.28515625" style="138" customWidth="1"/>
    <col min="2294" max="2295" width="9.140625" style="138"/>
    <col min="2296" max="2296" width="26.140625" style="138" customWidth="1"/>
    <col min="2297" max="2297" width="9.140625" style="138"/>
    <col min="2298" max="2299" width="9.7109375" style="138" bestFit="1" customWidth="1"/>
    <col min="2300" max="2300" width="17.5703125" style="138" bestFit="1" customWidth="1"/>
    <col min="2301" max="2301" width="12.140625" style="138" customWidth="1"/>
    <col min="2302" max="2303" width="9.140625" style="138"/>
    <col min="2304" max="2304" width="20.42578125" style="138" customWidth="1"/>
    <col min="2305" max="2305" width="9.140625" style="138"/>
    <col min="2306" max="2306" width="9.7109375" style="138" customWidth="1"/>
    <col min="2307" max="2307" width="11.5703125" style="138" customWidth="1"/>
    <col min="2308" max="2308" width="13.85546875" style="138" customWidth="1"/>
    <col min="2309" max="2309" width="10.85546875" style="138" customWidth="1"/>
    <col min="2310" max="2311" width="9.140625" style="138"/>
    <col min="2312" max="2312" width="30.5703125" style="138" customWidth="1"/>
    <col min="2313" max="2313" width="16.28515625" style="138" bestFit="1" customWidth="1"/>
    <col min="2314" max="2314" width="12.85546875" style="138" bestFit="1" customWidth="1"/>
    <col min="2315" max="2315" width="16.5703125" style="138" bestFit="1" customWidth="1"/>
    <col min="2316" max="2316" width="11.5703125" style="138" bestFit="1" customWidth="1"/>
    <col min="2317" max="2437" width="9.140625" style="138"/>
    <col min="2438" max="2438" width="13.42578125" style="138" customWidth="1"/>
    <col min="2439" max="2439" width="34.7109375" style="138" customWidth="1"/>
    <col min="2440" max="2440" width="20.85546875" style="138" customWidth="1"/>
    <col min="2441" max="2441" width="13.28515625" style="138" customWidth="1"/>
    <col min="2442" max="2442" width="11.7109375" style="138" customWidth="1"/>
    <col min="2443" max="2443" width="11.5703125" style="138" customWidth="1"/>
    <col min="2444" max="2444" width="11" style="138" customWidth="1"/>
    <col min="2445" max="2445" width="11.140625" style="138" customWidth="1"/>
    <col min="2446" max="2446" width="11" style="138" customWidth="1"/>
    <col min="2447" max="2447" width="12.7109375" style="138" customWidth="1"/>
    <col min="2448" max="2448" width="11.140625" style="138" customWidth="1"/>
    <col min="2449" max="2449" width="10.7109375" style="138" customWidth="1"/>
    <col min="2450" max="2450" width="10.85546875" style="138" customWidth="1"/>
    <col min="2451" max="2451" width="12.28515625" style="138" customWidth="1"/>
    <col min="2452" max="2452" width="11" style="138" customWidth="1"/>
    <col min="2453" max="2453" width="13.42578125" style="138" bestFit="1" customWidth="1"/>
    <col min="2454" max="2454" width="13" style="138" bestFit="1" customWidth="1"/>
    <col min="2455" max="2455" width="14" style="138" bestFit="1" customWidth="1"/>
    <col min="2456" max="2456" width="16.140625" style="138" bestFit="1" customWidth="1"/>
    <col min="2457" max="2457" width="15.140625" style="138" customWidth="1"/>
    <col min="2458" max="2474" width="9.140625" style="138"/>
    <col min="2475" max="2475" width="25.5703125" style="138" bestFit="1" customWidth="1"/>
    <col min="2476" max="2476" width="37.28515625" style="138" bestFit="1" customWidth="1"/>
    <col min="2477" max="2477" width="11" style="138" bestFit="1" customWidth="1"/>
    <col min="2478" max="2478" width="12.42578125" style="138" bestFit="1" customWidth="1"/>
    <col min="2479" max="2479" width="9.140625" style="138"/>
    <col min="2480" max="2480" width="13.85546875" style="138" customWidth="1"/>
    <col min="2481" max="2481" width="12.28515625" style="138" customWidth="1"/>
    <col min="2482" max="2482" width="12.5703125" style="138" customWidth="1"/>
    <col min="2483" max="2483" width="12" style="138" customWidth="1"/>
    <col min="2484" max="2484" width="9.140625" style="138"/>
    <col min="2485" max="2485" width="62.140625" style="138" customWidth="1"/>
    <col min="2486" max="2486" width="19.28515625" style="138" customWidth="1"/>
    <col min="2487" max="2487" width="9.140625" style="138"/>
    <col min="2488" max="2488" width="32.140625" style="138" bestFit="1" customWidth="1"/>
    <col min="2489" max="2490" width="9.140625" style="138"/>
    <col min="2491" max="2491" width="13" style="138" bestFit="1" customWidth="1"/>
    <col min="2492" max="2492" width="7.85546875" style="138" bestFit="1" customWidth="1"/>
    <col min="2493" max="2493" width="9.140625" style="138"/>
    <col min="2494" max="2495" width="14.42578125" style="138" bestFit="1" customWidth="1"/>
    <col min="2496" max="2496" width="9.140625" style="138"/>
    <col min="2497" max="2497" width="14.28515625" style="138" bestFit="1" customWidth="1"/>
    <col min="2498" max="2498" width="13" style="138" bestFit="1" customWidth="1"/>
    <col min="2499" max="2509" width="6.28515625" style="138" bestFit="1" customWidth="1"/>
    <col min="2510" max="2512" width="6.7109375" style="138" customWidth="1"/>
    <col min="2513" max="2513" width="6.85546875" style="138" customWidth="1"/>
    <col min="2514" max="2514" width="9.140625" style="138"/>
    <col min="2515" max="2515" width="28.42578125" style="138" bestFit="1" customWidth="1"/>
    <col min="2516" max="2516" width="17.28515625" style="138" bestFit="1" customWidth="1"/>
    <col min="2517" max="2520" width="19.28515625" style="138" customWidth="1"/>
    <col min="2521" max="2522" width="11.7109375" style="138" customWidth="1"/>
    <col min="2523" max="2524" width="9.140625" style="138"/>
    <col min="2525" max="2525" width="45.28515625" style="138" bestFit="1" customWidth="1"/>
    <col min="2526" max="2526" width="19.140625" style="138" bestFit="1" customWidth="1"/>
    <col min="2527" max="2529" width="10.85546875" style="138" bestFit="1" customWidth="1"/>
    <col min="2530" max="2530" width="11.5703125" style="138" bestFit="1" customWidth="1"/>
    <col min="2531" max="2532" width="11.140625" style="138" bestFit="1" customWidth="1"/>
    <col min="2533" max="2533" width="10.7109375" style="138" bestFit="1" customWidth="1"/>
    <col min="2534" max="2535" width="9.140625" style="138"/>
    <col min="2536" max="2536" width="23" style="138" bestFit="1" customWidth="1"/>
    <col min="2537" max="2537" width="23.7109375" style="138" bestFit="1" customWidth="1"/>
    <col min="2538" max="2538" width="18.5703125" style="138" bestFit="1" customWidth="1"/>
    <col min="2539" max="2539" width="17" style="138" bestFit="1" customWidth="1"/>
    <col min="2540" max="2541" width="9.140625" style="138"/>
    <col min="2542" max="2542" width="27.42578125" style="138" customWidth="1"/>
    <col min="2543" max="2543" width="9.140625" style="138"/>
    <col min="2544" max="2547" width="15.7109375" style="138" customWidth="1"/>
    <col min="2548" max="2548" width="12.85546875" style="138" customWidth="1"/>
    <col min="2549" max="2549" width="12.28515625" style="138" customWidth="1"/>
    <col min="2550" max="2551" width="9.140625" style="138"/>
    <col min="2552" max="2552" width="26.140625" style="138" customWidth="1"/>
    <col min="2553" max="2553" width="9.140625" style="138"/>
    <col min="2554" max="2555" width="9.7109375" style="138" bestFit="1" customWidth="1"/>
    <col min="2556" max="2556" width="17.5703125" style="138" bestFit="1" customWidth="1"/>
    <col min="2557" max="2557" width="12.140625" style="138" customWidth="1"/>
    <col min="2558" max="2559" width="9.140625" style="138"/>
    <col min="2560" max="2560" width="20.42578125" style="138" customWidth="1"/>
    <col min="2561" max="2561" width="9.140625" style="138"/>
    <col min="2562" max="2562" width="9.7109375" style="138" customWidth="1"/>
    <col min="2563" max="2563" width="11.5703125" style="138" customWidth="1"/>
    <col min="2564" max="2564" width="13.85546875" style="138" customWidth="1"/>
    <col min="2565" max="2565" width="10.85546875" style="138" customWidth="1"/>
    <col min="2566" max="2567" width="9.140625" style="138"/>
    <col min="2568" max="2568" width="30.5703125" style="138" customWidth="1"/>
    <col min="2569" max="2569" width="16.28515625" style="138" bestFit="1" customWidth="1"/>
    <col min="2570" max="2570" width="12.85546875" style="138" bestFit="1" customWidth="1"/>
    <col min="2571" max="2571" width="16.5703125" style="138" bestFit="1" customWidth="1"/>
    <col min="2572" max="2572" width="11.5703125" style="138" bestFit="1" customWidth="1"/>
    <col min="2573" max="2693" width="9.140625" style="138"/>
    <col min="2694" max="2694" width="13.42578125" style="138" customWidth="1"/>
    <col min="2695" max="2695" width="34.7109375" style="138" customWidth="1"/>
    <col min="2696" max="2696" width="20.85546875" style="138" customWidth="1"/>
    <col min="2697" max="2697" width="13.28515625" style="138" customWidth="1"/>
    <col min="2698" max="2698" width="11.7109375" style="138" customWidth="1"/>
    <col min="2699" max="2699" width="11.5703125" style="138" customWidth="1"/>
    <col min="2700" max="2700" width="11" style="138" customWidth="1"/>
    <col min="2701" max="2701" width="11.140625" style="138" customWidth="1"/>
    <col min="2702" max="2702" width="11" style="138" customWidth="1"/>
    <col min="2703" max="2703" width="12.7109375" style="138" customWidth="1"/>
    <col min="2704" max="2704" width="11.140625" style="138" customWidth="1"/>
    <col min="2705" max="2705" width="10.7109375" style="138" customWidth="1"/>
    <col min="2706" max="2706" width="10.85546875" style="138" customWidth="1"/>
    <col min="2707" max="2707" width="12.28515625" style="138" customWidth="1"/>
    <col min="2708" max="2708" width="11" style="138" customWidth="1"/>
    <col min="2709" max="2709" width="13.42578125" style="138" bestFit="1" customWidth="1"/>
    <col min="2710" max="2710" width="13" style="138" bestFit="1" customWidth="1"/>
    <col min="2711" max="2711" width="14" style="138" bestFit="1" customWidth="1"/>
    <col min="2712" max="2712" width="16.140625" style="138" bestFit="1" customWidth="1"/>
    <col min="2713" max="2713" width="15.140625" style="138" customWidth="1"/>
    <col min="2714" max="2730" width="9.140625" style="138"/>
    <col min="2731" max="2731" width="25.5703125" style="138" bestFit="1" customWidth="1"/>
    <col min="2732" max="2732" width="37.28515625" style="138" bestFit="1" customWidth="1"/>
    <col min="2733" max="2733" width="11" style="138" bestFit="1" customWidth="1"/>
    <col min="2734" max="2734" width="12.42578125" style="138" bestFit="1" customWidth="1"/>
    <col min="2735" max="2735" width="9.140625" style="138"/>
    <col min="2736" max="2736" width="13.85546875" style="138" customWidth="1"/>
    <col min="2737" max="2737" width="12.28515625" style="138" customWidth="1"/>
    <col min="2738" max="2738" width="12.5703125" style="138" customWidth="1"/>
    <col min="2739" max="2739" width="12" style="138" customWidth="1"/>
    <col min="2740" max="2740" width="9.140625" style="138"/>
    <col min="2741" max="2741" width="62.140625" style="138" customWidth="1"/>
    <col min="2742" max="2742" width="19.28515625" style="138" customWidth="1"/>
    <col min="2743" max="2743" width="9.140625" style="138"/>
    <col min="2744" max="2744" width="32.140625" style="138" bestFit="1" customWidth="1"/>
    <col min="2745" max="2746" width="9.140625" style="138"/>
    <col min="2747" max="2747" width="13" style="138" bestFit="1" customWidth="1"/>
    <col min="2748" max="2748" width="7.85546875" style="138" bestFit="1" customWidth="1"/>
    <col min="2749" max="2749" width="9.140625" style="138"/>
    <col min="2750" max="2751" width="14.42578125" style="138" bestFit="1" customWidth="1"/>
    <col min="2752" max="2752" width="9.140625" style="138"/>
    <col min="2753" max="2753" width="14.28515625" style="138" bestFit="1" customWidth="1"/>
    <col min="2754" max="2754" width="13" style="138" bestFit="1" customWidth="1"/>
    <col min="2755" max="2765" width="6.28515625" style="138" bestFit="1" customWidth="1"/>
    <col min="2766" max="2768" width="6.7109375" style="138" customWidth="1"/>
    <col min="2769" max="2769" width="6.85546875" style="138" customWidth="1"/>
    <col min="2770" max="2770" width="9.140625" style="138"/>
    <col min="2771" max="2771" width="28.42578125" style="138" bestFit="1" customWidth="1"/>
    <col min="2772" max="2772" width="17.28515625" style="138" bestFit="1" customWidth="1"/>
    <col min="2773" max="2776" width="19.28515625" style="138" customWidth="1"/>
    <col min="2777" max="2778" width="11.7109375" style="138" customWidth="1"/>
    <col min="2779" max="2780" width="9.140625" style="138"/>
    <col min="2781" max="2781" width="45.28515625" style="138" bestFit="1" customWidth="1"/>
    <col min="2782" max="2782" width="19.140625" style="138" bestFit="1" customWidth="1"/>
    <col min="2783" max="2785" width="10.85546875" style="138" bestFit="1" customWidth="1"/>
    <col min="2786" max="2786" width="11.5703125" style="138" bestFit="1" customWidth="1"/>
    <col min="2787" max="2788" width="11.140625" style="138" bestFit="1" customWidth="1"/>
    <col min="2789" max="2789" width="10.7109375" style="138" bestFit="1" customWidth="1"/>
    <col min="2790" max="2791" width="9.140625" style="138"/>
    <col min="2792" max="2792" width="23" style="138" bestFit="1" customWidth="1"/>
    <col min="2793" max="2793" width="23.7109375" style="138" bestFit="1" customWidth="1"/>
    <col min="2794" max="2794" width="18.5703125" style="138" bestFit="1" customWidth="1"/>
    <col min="2795" max="2795" width="17" style="138" bestFit="1" customWidth="1"/>
    <col min="2796" max="2797" width="9.140625" style="138"/>
    <col min="2798" max="2798" width="27.42578125" style="138" customWidth="1"/>
    <col min="2799" max="2799" width="9.140625" style="138"/>
    <col min="2800" max="2803" width="15.7109375" style="138" customWidth="1"/>
    <col min="2804" max="2804" width="12.85546875" style="138" customWidth="1"/>
    <col min="2805" max="2805" width="12.28515625" style="138" customWidth="1"/>
    <col min="2806" max="2807" width="9.140625" style="138"/>
    <col min="2808" max="2808" width="26.140625" style="138" customWidth="1"/>
    <col min="2809" max="2809" width="9.140625" style="138"/>
    <col min="2810" max="2811" width="9.7109375" style="138" bestFit="1" customWidth="1"/>
    <col min="2812" max="2812" width="17.5703125" style="138" bestFit="1" customWidth="1"/>
    <col min="2813" max="2813" width="12.140625" style="138" customWidth="1"/>
    <col min="2814" max="2815" width="9.140625" style="138"/>
    <col min="2816" max="2816" width="20.42578125" style="138" customWidth="1"/>
    <col min="2817" max="2817" width="9.140625" style="138"/>
    <col min="2818" max="2818" width="9.7109375" style="138" customWidth="1"/>
    <col min="2819" max="2819" width="11.5703125" style="138" customWidth="1"/>
    <col min="2820" max="2820" width="13.85546875" style="138" customWidth="1"/>
    <col min="2821" max="2821" width="10.85546875" style="138" customWidth="1"/>
    <col min="2822" max="2823" width="9.140625" style="138"/>
    <col min="2824" max="2824" width="30.5703125" style="138" customWidth="1"/>
    <col min="2825" max="2825" width="16.28515625" style="138" bestFit="1" customWidth="1"/>
    <col min="2826" max="2826" width="12.85546875" style="138" bestFit="1" customWidth="1"/>
    <col min="2827" max="2827" width="16.5703125" style="138" bestFit="1" customWidth="1"/>
    <col min="2828" max="2828" width="11.5703125" style="138" bestFit="1" customWidth="1"/>
    <col min="2829" max="2949" width="9.140625" style="138"/>
    <col min="2950" max="2950" width="13.42578125" style="138" customWidth="1"/>
    <col min="2951" max="2951" width="34.7109375" style="138" customWidth="1"/>
    <col min="2952" max="2952" width="20.85546875" style="138" customWidth="1"/>
    <col min="2953" max="2953" width="13.28515625" style="138" customWidth="1"/>
    <col min="2954" max="2954" width="11.7109375" style="138" customWidth="1"/>
    <col min="2955" max="2955" width="11.5703125" style="138" customWidth="1"/>
    <col min="2956" max="2956" width="11" style="138" customWidth="1"/>
    <col min="2957" max="2957" width="11.140625" style="138" customWidth="1"/>
    <col min="2958" max="2958" width="11" style="138" customWidth="1"/>
    <col min="2959" max="2959" width="12.7109375" style="138" customWidth="1"/>
    <col min="2960" max="2960" width="11.140625" style="138" customWidth="1"/>
    <col min="2961" max="2961" width="10.7109375" style="138" customWidth="1"/>
    <col min="2962" max="2962" width="10.85546875" style="138" customWidth="1"/>
    <col min="2963" max="2963" width="12.28515625" style="138" customWidth="1"/>
    <col min="2964" max="2964" width="11" style="138" customWidth="1"/>
    <col min="2965" max="2965" width="13.42578125" style="138" bestFit="1" customWidth="1"/>
    <col min="2966" max="2966" width="13" style="138" bestFit="1" customWidth="1"/>
    <col min="2967" max="2967" width="14" style="138" bestFit="1" customWidth="1"/>
    <col min="2968" max="2968" width="16.140625" style="138" bestFit="1" customWidth="1"/>
    <col min="2969" max="2969" width="15.140625" style="138" customWidth="1"/>
    <col min="2970" max="2986" width="9.140625" style="138"/>
    <col min="2987" max="2987" width="25.5703125" style="138" bestFit="1" customWidth="1"/>
    <col min="2988" max="2988" width="37.28515625" style="138" bestFit="1" customWidth="1"/>
    <col min="2989" max="2989" width="11" style="138" bestFit="1" customWidth="1"/>
    <col min="2990" max="2990" width="12.42578125" style="138" bestFit="1" customWidth="1"/>
    <col min="2991" max="2991" width="9.140625" style="138"/>
    <col min="2992" max="2992" width="13.85546875" style="138" customWidth="1"/>
    <col min="2993" max="2993" width="12.28515625" style="138" customWidth="1"/>
    <col min="2994" max="2994" width="12.5703125" style="138" customWidth="1"/>
    <col min="2995" max="2995" width="12" style="138" customWidth="1"/>
    <col min="2996" max="2996" width="9.140625" style="138"/>
    <col min="2997" max="2997" width="62.140625" style="138" customWidth="1"/>
    <col min="2998" max="2998" width="19.28515625" style="138" customWidth="1"/>
    <col min="2999" max="2999" width="9.140625" style="138"/>
    <col min="3000" max="3000" width="32.140625" style="138" bestFit="1" customWidth="1"/>
    <col min="3001" max="3002" width="9.140625" style="138"/>
    <col min="3003" max="3003" width="13" style="138" bestFit="1" customWidth="1"/>
    <col min="3004" max="3004" width="7.85546875" style="138" bestFit="1" customWidth="1"/>
    <col min="3005" max="3005" width="9.140625" style="138"/>
    <col min="3006" max="3007" width="14.42578125" style="138" bestFit="1" customWidth="1"/>
    <col min="3008" max="3008" width="9.140625" style="138"/>
    <col min="3009" max="3009" width="14.28515625" style="138" bestFit="1" customWidth="1"/>
    <col min="3010" max="3010" width="13" style="138" bestFit="1" customWidth="1"/>
    <col min="3011" max="3021" width="6.28515625" style="138" bestFit="1" customWidth="1"/>
    <col min="3022" max="3024" width="6.7109375" style="138" customWidth="1"/>
    <col min="3025" max="3025" width="6.85546875" style="138" customWidth="1"/>
    <col min="3026" max="3026" width="9.140625" style="138"/>
    <col min="3027" max="3027" width="28.42578125" style="138" bestFit="1" customWidth="1"/>
    <col min="3028" max="3028" width="17.28515625" style="138" bestFit="1" customWidth="1"/>
    <col min="3029" max="3032" width="19.28515625" style="138" customWidth="1"/>
    <col min="3033" max="3034" width="11.7109375" style="138" customWidth="1"/>
    <col min="3035" max="3036" width="9.140625" style="138"/>
    <col min="3037" max="3037" width="45.28515625" style="138" bestFit="1" customWidth="1"/>
    <col min="3038" max="3038" width="19.140625" style="138" bestFit="1" customWidth="1"/>
    <col min="3039" max="3041" width="10.85546875" style="138" bestFit="1" customWidth="1"/>
    <col min="3042" max="3042" width="11.5703125" style="138" bestFit="1" customWidth="1"/>
    <col min="3043" max="3044" width="11.140625" style="138" bestFit="1" customWidth="1"/>
    <col min="3045" max="3045" width="10.7109375" style="138" bestFit="1" customWidth="1"/>
    <col min="3046" max="3047" width="9.140625" style="138"/>
    <col min="3048" max="3048" width="23" style="138" bestFit="1" customWidth="1"/>
    <col min="3049" max="3049" width="23.7109375" style="138" bestFit="1" customWidth="1"/>
    <col min="3050" max="3050" width="18.5703125" style="138" bestFit="1" customWidth="1"/>
    <col min="3051" max="3051" width="17" style="138" bestFit="1" customWidth="1"/>
    <col min="3052" max="3053" width="9.140625" style="138"/>
    <col min="3054" max="3054" width="27.42578125" style="138" customWidth="1"/>
    <col min="3055" max="3055" width="9.140625" style="138"/>
    <col min="3056" max="3059" width="15.7109375" style="138" customWidth="1"/>
    <col min="3060" max="3060" width="12.85546875" style="138" customWidth="1"/>
    <col min="3061" max="3061" width="12.28515625" style="138" customWidth="1"/>
    <col min="3062" max="3063" width="9.140625" style="138"/>
    <col min="3064" max="3064" width="26.140625" style="138" customWidth="1"/>
    <col min="3065" max="3065" width="9.140625" style="138"/>
    <col min="3066" max="3067" width="9.7109375" style="138" bestFit="1" customWidth="1"/>
    <col min="3068" max="3068" width="17.5703125" style="138" bestFit="1" customWidth="1"/>
    <col min="3069" max="3069" width="12.140625" style="138" customWidth="1"/>
    <col min="3070" max="3071" width="9.140625" style="138"/>
    <col min="3072" max="3072" width="20.42578125" style="138" customWidth="1"/>
    <col min="3073" max="3073" width="9.140625" style="138"/>
    <col min="3074" max="3074" width="9.7109375" style="138" customWidth="1"/>
    <col min="3075" max="3075" width="11.5703125" style="138" customWidth="1"/>
    <col min="3076" max="3076" width="13.85546875" style="138" customWidth="1"/>
    <col min="3077" max="3077" width="10.85546875" style="138" customWidth="1"/>
    <col min="3078" max="3079" width="9.140625" style="138"/>
    <col min="3080" max="3080" width="30.5703125" style="138" customWidth="1"/>
    <col min="3081" max="3081" width="16.28515625" style="138" bestFit="1" customWidth="1"/>
    <col min="3082" max="3082" width="12.85546875" style="138" bestFit="1" customWidth="1"/>
    <col min="3083" max="3083" width="16.5703125" style="138" bestFit="1" customWidth="1"/>
    <col min="3084" max="3084" width="11.5703125" style="138" bestFit="1" customWidth="1"/>
    <col min="3085" max="3205" width="9.140625" style="138"/>
    <col min="3206" max="3206" width="13.42578125" style="138" customWidth="1"/>
    <col min="3207" max="3207" width="34.7109375" style="138" customWidth="1"/>
    <col min="3208" max="3208" width="20.85546875" style="138" customWidth="1"/>
    <col min="3209" max="3209" width="13.28515625" style="138" customWidth="1"/>
    <col min="3210" max="3210" width="11.7109375" style="138" customWidth="1"/>
    <col min="3211" max="3211" width="11.5703125" style="138" customWidth="1"/>
    <col min="3212" max="3212" width="11" style="138" customWidth="1"/>
    <col min="3213" max="3213" width="11.140625" style="138" customWidth="1"/>
    <col min="3214" max="3214" width="11" style="138" customWidth="1"/>
    <col min="3215" max="3215" width="12.7109375" style="138" customWidth="1"/>
    <col min="3216" max="3216" width="11.140625" style="138" customWidth="1"/>
    <col min="3217" max="3217" width="10.7109375" style="138" customWidth="1"/>
    <col min="3218" max="3218" width="10.85546875" style="138" customWidth="1"/>
    <col min="3219" max="3219" width="12.28515625" style="138" customWidth="1"/>
    <col min="3220" max="3220" width="11" style="138" customWidth="1"/>
    <col min="3221" max="3221" width="13.42578125" style="138" bestFit="1" customWidth="1"/>
    <col min="3222" max="3222" width="13" style="138" bestFit="1" customWidth="1"/>
    <col min="3223" max="3223" width="14" style="138" bestFit="1" customWidth="1"/>
    <col min="3224" max="3224" width="16.140625" style="138" bestFit="1" customWidth="1"/>
    <col min="3225" max="3225" width="15.140625" style="138" customWidth="1"/>
    <col min="3226" max="3242" width="9.140625" style="138"/>
    <col min="3243" max="3243" width="25.5703125" style="138" bestFit="1" customWidth="1"/>
    <col min="3244" max="3244" width="37.28515625" style="138" bestFit="1" customWidth="1"/>
    <col min="3245" max="3245" width="11" style="138" bestFit="1" customWidth="1"/>
    <col min="3246" max="3246" width="12.42578125" style="138" bestFit="1" customWidth="1"/>
    <col min="3247" max="3247" width="9.140625" style="138"/>
    <col min="3248" max="3248" width="13.85546875" style="138" customWidth="1"/>
    <col min="3249" max="3249" width="12.28515625" style="138" customWidth="1"/>
    <col min="3250" max="3250" width="12.5703125" style="138" customWidth="1"/>
    <col min="3251" max="3251" width="12" style="138" customWidth="1"/>
    <col min="3252" max="3252" width="9.140625" style="138"/>
    <col min="3253" max="3253" width="62.140625" style="138" customWidth="1"/>
    <col min="3254" max="3254" width="19.28515625" style="138" customWidth="1"/>
    <col min="3255" max="3255" width="9.140625" style="138"/>
    <col min="3256" max="3256" width="32.140625" style="138" bestFit="1" customWidth="1"/>
    <col min="3257" max="3258" width="9.140625" style="138"/>
    <col min="3259" max="3259" width="13" style="138" bestFit="1" customWidth="1"/>
    <col min="3260" max="3260" width="7.85546875" style="138" bestFit="1" customWidth="1"/>
    <col min="3261" max="3261" width="9.140625" style="138"/>
    <col min="3262" max="3263" width="14.42578125" style="138" bestFit="1" customWidth="1"/>
    <col min="3264" max="3264" width="9.140625" style="138"/>
    <col min="3265" max="3265" width="14.28515625" style="138" bestFit="1" customWidth="1"/>
    <col min="3266" max="3266" width="13" style="138" bestFit="1" customWidth="1"/>
    <col min="3267" max="3277" width="6.28515625" style="138" bestFit="1" customWidth="1"/>
    <col min="3278" max="3280" width="6.7109375" style="138" customWidth="1"/>
    <col min="3281" max="3281" width="6.85546875" style="138" customWidth="1"/>
    <col min="3282" max="3282" width="9.140625" style="138"/>
    <col min="3283" max="3283" width="28.42578125" style="138" bestFit="1" customWidth="1"/>
    <col min="3284" max="3284" width="17.28515625" style="138" bestFit="1" customWidth="1"/>
    <col min="3285" max="3288" width="19.28515625" style="138" customWidth="1"/>
    <col min="3289" max="3290" width="11.7109375" style="138" customWidth="1"/>
    <col min="3291" max="3292" width="9.140625" style="138"/>
    <col min="3293" max="3293" width="45.28515625" style="138" bestFit="1" customWidth="1"/>
    <col min="3294" max="3294" width="19.140625" style="138" bestFit="1" customWidth="1"/>
    <col min="3295" max="3297" width="10.85546875" style="138" bestFit="1" customWidth="1"/>
    <col min="3298" max="3298" width="11.5703125" style="138" bestFit="1" customWidth="1"/>
    <col min="3299" max="3300" width="11.140625" style="138" bestFit="1" customWidth="1"/>
    <col min="3301" max="3301" width="10.7109375" style="138" bestFit="1" customWidth="1"/>
    <col min="3302" max="3303" width="9.140625" style="138"/>
    <col min="3304" max="3304" width="23" style="138" bestFit="1" customWidth="1"/>
    <col min="3305" max="3305" width="23.7109375" style="138" bestFit="1" customWidth="1"/>
    <col min="3306" max="3306" width="18.5703125" style="138" bestFit="1" customWidth="1"/>
    <col min="3307" max="3307" width="17" style="138" bestFit="1" customWidth="1"/>
    <col min="3308" max="3309" width="9.140625" style="138"/>
    <col min="3310" max="3310" width="27.42578125" style="138" customWidth="1"/>
    <col min="3311" max="3311" width="9.140625" style="138"/>
    <col min="3312" max="3315" width="15.7109375" style="138" customWidth="1"/>
    <col min="3316" max="3316" width="12.85546875" style="138" customWidth="1"/>
    <col min="3317" max="3317" width="12.28515625" style="138" customWidth="1"/>
    <col min="3318" max="3319" width="9.140625" style="138"/>
    <col min="3320" max="3320" width="26.140625" style="138" customWidth="1"/>
    <col min="3321" max="3321" width="9.140625" style="138"/>
    <col min="3322" max="3323" width="9.7109375" style="138" bestFit="1" customWidth="1"/>
    <col min="3324" max="3324" width="17.5703125" style="138" bestFit="1" customWidth="1"/>
    <col min="3325" max="3325" width="12.140625" style="138" customWidth="1"/>
    <col min="3326" max="3327" width="9.140625" style="138"/>
    <col min="3328" max="3328" width="20.42578125" style="138" customWidth="1"/>
    <col min="3329" max="3329" width="9.140625" style="138"/>
    <col min="3330" max="3330" width="9.7109375" style="138" customWidth="1"/>
    <col min="3331" max="3331" width="11.5703125" style="138" customWidth="1"/>
    <col min="3332" max="3332" width="13.85546875" style="138" customWidth="1"/>
    <col min="3333" max="3333" width="10.85546875" style="138" customWidth="1"/>
    <col min="3334" max="3335" width="9.140625" style="138"/>
    <col min="3336" max="3336" width="30.5703125" style="138" customWidth="1"/>
    <col min="3337" max="3337" width="16.28515625" style="138" bestFit="1" customWidth="1"/>
    <col min="3338" max="3338" width="12.85546875" style="138" bestFit="1" customWidth="1"/>
    <col min="3339" max="3339" width="16.5703125" style="138" bestFit="1" customWidth="1"/>
    <col min="3340" max="3340" width="11.5703125" style="138" bestFit="1" customWidth="1"/>
    <col min="3341" max="3461" width="9.140625" style="138"/>
    <col min="3462" max="3462" width="13.42578125" style="138" customWidth="1"/>
    <col min="3463" max="3463" width="34.7109375" style="138" customWidth="1"/>
    <col min="3464" max="3464" width="20.85546875" style="138" customWidth="1"/>
    <col min="3465" max="3465" width="13.28515625" style="138" customWidth="1"/>
    <col min="3466" max="3466" width="11.7109375" style="138" customWidth="1"/>
    <col min="3467" max="3467" width="11.5703125" style="138" customWidth="1"/>
    <col min="3468" max="3468" width="11" style="138" customWidth="1"/>
    <col min="3469" max="3469" width="11.140625" style="138" customWidth="1"/>
    <col min="3470" max="3470" width="11" style="138" customWidth="1"/>
    <col min="3471" max="3471" width="12.7109375" style="138" customWidth="1"/>
    <col min="3472" max="3472" width="11.140625" style="138" customWidth="1"/>
    <col min="3473" max="3473" width="10.7109375" style="138" customWidth="1"/>
    <col min="3474" max="3474" width="10.85546875" style="138" customWidth="1"/>
    <col min="3475" max="3475" width="12.28515625" style="138" customWidth="1"/>
    <col min="3476" max="3476" width="11" style="138" customWidth="1"/>
    <col min="3477" max="3477" width="13.42578125" style="138" bestFit="1" customWidth="1"/>
    <col min="3478" max="3478" width="13" style="138" bestFit="1" customWidth="1"/>
    <col min="3479" max="3479" width="14" style="138" bestFit="1" customWidth="1"/>
    <col min="3480" max="3480" width="16.140625" style="138" bestFit="1" customWidth="1"/>
    <col min="3481" max="3481" width="15.140625" style="138" customWidth="1"/>
    <col min="3482" max="3498" width="9.140625" style="138"/>
    <col min="3499" max="3499" width="25.5703125" style="138" bestFit="1" customWidth="1"/>
    <col min="3500" max="3500" width="37.28515625" style="138" bestFit="1" customWidth="1"/>
    <col min="3501" max="3501" width="11" style="138" bestFit="1" customWidth="1"/>
    <col min="3502" max="3502" width="12.42578125" style="138" bestFit="1" customWidth="1"/>
    <col min="3503" max="3503" width="9.140625" style="138"/>
    <col min="3504" max="3504" width="13.85546875" style="138" customWidth="1"/>
    <col min="3505" max="3505" width="12.28515625" style="138" customWidth="1"/>
    <col min="3506" max="3506" width="12.5703125" style="138" customWidth="1"/>
    <col min="3507" max="3507" width="12" style="138" customWidth="1"/>
    <col min="3508" max="3508" width="9.140625" style="138"/>
    <col min="3509" max="3509" width="62.140625" style="138" customWidth="1"/>
    <col min="3510" max="3510" width="19.28515625" style="138" customWidth="1"/>
    <col min="3511" max="3511" width="9.140625" style="138"/>
    <col min="3512" max="3512" width="32.140625" style="138" bestFit="1" customWidth="1"/>
    <col min="3513" max="3514" width="9.140625" style="138"/>
    <col min="3515" max="3515" width="13" style="138" bestFit="1" customWidth="1"/>
    <col min="3516" max="3516" width="7.85546875" style="138" bestFit="1" customWidth="1"/>
    <col min="3517" max="3517" width="9.140625" style="138"/>
    <col min="3518" max="3519" width="14.42578125" style="138" bestFit="1" customWidth="1"/>
    <col min="3520" max="3520" width="9.140625" style="138"/>
    <col min="3521" max="3521" width="14.28515625" style="138" bestFit="1" customWidth="1"/>
    <col min="3522" max="3522" width="13" style="138" bestFit="1" customWidth="1"/>
    <col min="3523" max="3533" width="6.28515625" style="138" bestFit="1" customWidth="1"/>
    <col min="3534" max="3536" width="6.7109375" style="138" customWidth="1"/>
    <col min="3537" max="3537" width="6.85546875" style="138" customWidth="1"/>
    <col min="3538" max="3538" width="9.140625" style="138"/>
    <col min="3539" max="3539" width="28.42578125" style="138" bestFit="1" customWidth="1"/>
    <col min="3540" max="3540" width="17.28515625" style="138" bestFit="1" customWidth="1"/>
    <col min="3541" max="3544" width="19.28515625" style="138" customWidth="1"/>
    <col min="3545" max="3546" width="11.7109375" style="138" customWidth="1"/>
    <col min="3547" max="3548" width="9.140625" style="138"/>
    <col min="3549" max="3549" width="45.28515625" style="138" bestFit="1" customWidth="1"/>
    <col min="3550" max="3550" width="19.140625" style="138" bestFit="1" customWidth="1"/>
    <col min="3551" max="3553" width="10.85546875" style="138" bestFit="1" customWidth="1"/>
    <col min="3554" max="3554" width="11.5703125" style="138" bestFit="1" customWidth="1"/>
    <col min="3555" max="3556" width="11.140625" style="138" bestFit="1" customWidth="1"/>
    <col min="3557" max="3557" width="10.7109375" style="138" bestFit="1" customWidth="1"/>
    <col min="3558" max="3559" width="9.140625" style="138"/>
    <col min="3560" max="3560" width="23" style="138" bestFit="1" customWidth="1"/>
    <col min="3561" max="3561" width="23.7109375" style="138" bestFit="1" customWidth="1"/>
    <col min="3562" max="3562" width="18.5703125" style="138" bestFit="1" customWidth="1"/>
    <col min="3563" max="3563" width="17" style="138" bestFit="1" customWidth="1"/>
    <col min="3564" max="3565" width="9.140625" style="138"/>
    <col min="3566" max="3566" width="27.42578125" style="138" customWidth="1"/>
    <col min="3567" max="3567" width="9.140625" style="138"/>
    <col min="3568" max="3571" width="15.7109375" style="138" customWidth="1"/>
    <col min="3572" max="3572" width="12.85546875" style="138" customWidth="1"/>
    <col min="3573" max="3573" width="12.28515625" style="138" customWidth="1"/>
    <col min="3574" max="3575" width="9.140625" style="138"/>
    <col min="3576" max="3576" width="26.140625" style="138" customWidth="1"/>
    <col min="3577" max="3577" width="9.140625" style="138"/>
    <col min="3578" max="3579" width="9.7109375" style="138" bestFit="1" customWidth="1"/>
    <col min="3580" max="3580" width="17.5703125" style="138" bestFit="1" customWidth="1"/>
    <col min="3581" max="3581" width="12.140625" style="138" customWidth="1"/>
    <col min="3582" max="3583" width="9.140625" style="138"/>
    <col min="3584" max="3584" width="20.42578125" style="138" customWidth="1"/>
    <col min="3585" max="3585" width="9.140625" style="138"/>
    <col min="3586" max="3586" width="9.7109375" style="138" customWidth="1"/>
    <col min="3587" max="3587" width="11.5703125" style="138" customWidth="1"/>
    <col min="3588" max="3588" width="13.85546875" style="138" customWidth="1"/>
    <col min="3589" max="3589" width="10.85546875" style="138" customWidth="1"/>
    <col min="3590" max="3591" width="9.140625" style="138"/>
    <col min="3592" max="3592" width="30.5703125" style="138" customWidth="1"/>
    <col min="3593" max="3593" width="16.28515625" style="138" bestFit="1" customWidth="1"/>
    <col min="3594" max="3594" width="12.85546875" style="138" bestFit="1" customWidth="1"/>
    <col min="3595" max="3595" width="16.5703125" style="138" bestFit="1" customWidth="1"/>
    <col min="3596" max="3596" width="11.5703125" style="138" bestFit="1" customWidth="1"/>
    <col min="3597" max="3717" width="9.140625" style="138"/>
    <col min="3718" max="3718" width="13.42578125" style="138" customWidth="1"/>
    <col min="3719" max="3719" width="34.7109375" style="138" customWidth="1"/>
    <col min="3720" max="3720" width="20.85546875" style="138" customWidth="1"/>
    <col min="3721" max="3721" width="13.28515625" style="138" customWidth="1"/>
    <col min="3722" max="3722" width="11.7109375" style="138" customWidth="1"/>
    <col min="3723" max="3723" width="11.5703125" style="138" customWidth="1"/>
    <col min="3724" max="3724" width="11" style="138" customWidth="1"/>
    <col min="3725" max="3725" width="11.140625" style="138" customWidth="1"/>
    <col min="3726" max="3726" width="11" style="138" customWidth="1"/>
    <col min="3727" max="3727" width="12.7109375" style="138" customWidth="1"/>
    <col min="3728" max="3728" width="11.140625" style="138" customWidth="1"/>
    <col min="3729" max="3729" width="10.7109375" style="138" customWidth="1"/>
    <col min="3730" max="3730" width="10.85546875" style="138" customWidth="1"/>
    <col min="3731" max="3731" width="12.28515625" style="138" customWidth="1"/>
    <col min="3732" max="3732" width="11" style="138" customWidth="1"/>
    <col min="3733" max="3733" width="13.42578125" style="138" bestFit="1" customWidth="1"/>
    <col min="3734" max="3734" width="13" style="138" bestFit="1" customWidth="1"/>
    <col min="3735" max="3735" width="14" style="138" bestFit="1" customWidth="1"/>
    <col min="3736" max="3736" width="16.140625" style="138" bestFit="1" customWidth="1"/>
    <col min="3737" max="3737" width="15.140625" style="138" customWidth="1"/>
    <col min="3738" max="3754" width="9.140625" style="138"/>
    <col min="3755" max="3755" width="25.5703125" style="138" bestFit="1" customWidth="1"/>
    <col min="3756" max="3756" width="37.28515625" style="138" bestFit="1" customWidth="1"/>
    <col min="3757" max="3757" width="11" style="138" bestFit="1" customWidth="1"/>
    <col min="3758" max="3758" width="12.42578125" style="138" bestFit="1" customWidth="1"/>
    <col min="3759" max="3759" width="9.140625" style="138"/>
    <col min="3760" max="3760" width="13.85546875" style="138" customWidth="1"/>
    <col min="3761" max="3761" width="12.28515625" style="138" customWidth="1"/>
    <col min="3762" max="3762" width="12.5703125" style="138" customWidth="1"/>
    <col min="3763" max="3763" width="12" style="138" customWidth="1"/>
    <col min="3764" max="3764" width="9.140625" style="138"/>
    <col min="3765" max="3765" width="62.140625" style="138" customWidth="1"/>
    <col min="3766" max="3766" width="19.28515625" style="138" customWidth="1"/>
    <col min="3767" max="3767" width="9.140625" style="138"/>
    <col min="3768" max="3768" width="32.140625" style="138" bestFit="1" customWidth="1"/>
    <col min="3769" max="3770" width="9.140625" style="138"/>
    <col min="3771" max="3771" width="13" style="138" bestFit="1" customWidth="1"/>
    <col min="3772" max="3772" width="7.85546875" style="138" bestFit="1" customWidth="1"/>
    <col min="3773" max="3773" width="9.140625" style="138"/>
    <col min="3774" max="3775" width="14.42578125" style="138" bestFit="1" customWidth="1"/>
    <col min="3776" max="3776" width="9.140625" style="138"/>
    <col min="3777" max="3777" width="14.28515625" style="138" bestFit="1" customWidth="1"/>
    <col min="3778" max="3778" width="13" style="138" bestFit="1" customWidth="1"/>
    <col min="3779" max="3789" width="6.28515625" style="138" bestFit="1" customWidth="1"/>
    <col min="3790" max="3792" width="6.7109375" style="138" customWidth="1"/>
    <col min="3793" max="3793" width="6.85546875" style="138" customWidth="1"/>
    <col min="3794" max="3794" width="9.140625" style="138"/>
    <col min="3795" max="3795" width="28.42578125" style="138" bestFit="1" customWidth="1"/>
    <col min="3796" max="3796" width="17.28515625" style="138" bestFit="1" customWidth="1"/>
    <col min="3797" max="3800" width="19.28515625" style="138" customWidth="1"/>
    <col min="3801" max="3802" width="11.7109375" style="138" customWidth="1"/>
    <col min="3803" max="3804" width="9.140625" style="138"/>
    <col min="3805" max="3805" width="45.28515625" style="138" bestFit="1" customWidth="1"/>
    <col min="3806" max="3806" width="19.140625" style="138" bestFit="1" customWidth="1"/>
    <col min="3807" max="3809" width="10.85546875" style="138" bestFit="1" customWidth="1"/>
    <col min="3810" max="3810" width="11.5703125" style="138" bestFit="1" customWidth="1"/>
    <col min="3811" max="3812" width="11.140625" style="138" bestFit="1" customWidth="1"/>
    <col min="3813" max="3813" width="10.7109375" style="138" bestFit="1" customWidth="1"/>
    <col min="3814" max="3815" width="9.140625" style="138"/>
    <col min="3816" max="3816" width="23" style="138" bestFit="1" customWidth="1"/>
    <col min="3817" max="3817" width="23.7109375" style="138" bestFit="1" customWidth="1"/>
    <col min="3818" max="3818" width="18.5703125" style="138" bestFit="1" customWidth="1"/>
    <col min="3819" max="3819" width="17" style="138" bestFit="1" customWidth="1"/>
    <col min="3820" max="3821" width="9.140625" style="138"/>
    <col min="3822" max="3822" width="27.42578125" style="138" customWidth="1"/>
    <col min="3823" max="3823" width="9.140625" style="138"/>
    <col min="3824" max="3827" width="15.7109375" style="138" customWidth="1"/>
    <col min="3828" max="3828" width="12.85546875" style="138" customWidth="1"/>
    <col min="3829" max="3829" width="12.28515625" style="138" customWidth="1"/>
    <col min="3830" max="3831" width="9.140625" style="138"/>
    <col min="3832" max="3832" width="26.140625" style="138" customWidth="1"/>
    <col min="3833" max="3833" width="9.140625" style="138"/>
    <col min="3834" max="3835" width="9.7109375" style="138" bestFit="1" customWidth="1"/>
    <col min="3836" max="3836" width="17.5703125" style="138" bestFit="1" customWidth="1"/>
    <col min="3837" max="3837" width="12.140625" style="138" customWidth="1"/>
    <col min="3838" max="3839" width="9.140625" style="138"/>
    <col min="3840" max="3840" width="20.42578125" style="138" customWidth="1"/>
    <col min="3841" max="3841" width="9.140625" style="138"/>
    <col min="3842" max="3842" width="9.7109375" style="138" customWidth="1"/>
    <col min="3843" max="3843" width="11.5703125" style="138" customWidth="1"/>
    <col min="3844" max="3844" width="13.85546875" style="138" customWidth="1"/>
    <col min="3845" max="3845" width="10.85546875" style="138" customWidth="1"/>
    <col min="3846" max="3847" width="9.140625" style="138"/>
    <col min="3848" max="3848" width="30.5703125" style="138" customWidth="1"/>
    <col min="3849" max="3849" width="16.28515625" style="138" bestFit="1" customWidth="1"/>
    <col min="3850" max="3850" width="12.85546875" style="138" bestFit="1" customWidth="1"/>
    <col min="3851" max="3851" width="16.5703125" style="138" bestFit="1" customWidth="1"/>
    <col min="3852" max="3852" width="11.5703125" style="138" bestFit="1" customWidth="1"/>
    <col min="3853" max="3973" width="9.140625" style="138"/>
    <col min="3974" max="3974" width="13.42578125" style="138" customWidth="1"/>
    <col min="3975" max="3975" width="34.7109375" style="138" customWidth="1"/>
    <col min="3976" max="3976" width="20.85546875" style="138" customWidth="1"/>
    <col min="3977" max="3977" width="13.28515625" style="138" customWidth="1"/>
    <col min="3978" max="3978" width="11.7109375" style="138" customWidth="1"/>
    <col min="3979" max="3979" width="11.5703125" style="138" customWidth="1"/>
    <col min="3980" max="3980" width="11" style="138" customWidth="1"/>
    <col min="3981" max="3981" width="11.140625" style="138" customWidth="1"/>
    <col min="3982" max="3982" width="11" style="138" customWidth="1"/>
    <col min="3983" max="3983" width="12.7109375" style="138" customWidth="1"/>
    <col min="3984" max="3984" width="11.140625" style="138" customWidth="1"/>
    <col min="3985" max="3985" width="10.7109375" style="138" customWidth="1"/>
    <col min="3986" max="3986" width="10.85546875" style="138" customWidth="1"/>
    <col min="3987" max="3987" width="12.28515625" style="138" customWidth="1"/>
    <col min="3988" max="3988" width="11" style="138" customWidth="1"/>
    <col min="3989" max="3989" width="13.42578125" style="138" bestFit="1" customWidth="1"/>
    <col min="3990" max="3990" width="13" style="138" bestFit="1" customWidth="1"/>
    <col min="3991" max="3991" width="14" style="138" bestFit="1" customWidth="1"/>
    <col min="3992" max="3992" width="16.140625" style="138" bestFit="1" customWidth="1"/>
    <col min="3993" max="3993" width="15.140625" style="138" customWidth="1"/>
    <col min="3994" max="4010" width="9.140625" style="138"/>
    <col min="4011" max="4011" width="25.5703125" style="138" bestFit="1" customWidth="1"/>
    <col min="4012" max="4012" width="37.28515625" style="138" bestFit="1" customWidth="1"/>
    <col min="4013" max="4013" width="11" style="138" bestFit="1" customWidth="1"/>
    <col min="4014" max="4014" width="12.42578125" style="138" bestFit="1" customWidth="1"/>
    <col min="4015" max="4015" width="9.140625" style="138"/>
    <col min="4016" max="4016" width="13.85546875" style="138" customWidth="1"/>
    <col min="4017" max="4017" width="12.28515625" style="138" customWidth="1"/>
    <col min="4018" max="4018" width="12.5703125" style="138" customWidth="1"/>
    <col min="4019" max="4019" width="12" style="138" customWidth="1"/>
    <col min="4020" max="4020" width="9.140625" style="138"/>
    <col min="4021" max="4021" width="62.140625" style="138" customWidth="1"/>
    <col min="4022" max="4022" width="19.28515625" style="138" customWidth="1"/>
    <col min="4023" max="4023" width="9.140625" style="138"/>
    <col min="4024" max="4024" width="32.140625" style="138" bestFit="1" customWidth="1"/>
    <col min="4025" max="4026" width="9.140625" style="138"/>
    <col min="4027" max="4027" width="13" style="138" bestFit="1" customWidth="1"/>
    <col min="4028" max="4028" width="7.85546875" style="138" bestFit="1" customWidth="1"/>
    <col min="4029" max="4029" width="9.140625" style="138"/>
    <col min="4030" max="4031" width="14.42578125" style="138" bestFit="1" customWidth="1"/>
    <col min="4032" max="4032" width="9.140625" style="138"/>
    <col min="4033" max="4033" width="14.28515625" style="138" bestFit="1" customWidth="1"/>
    <col min="4034" max="4034" width="13" style="138" bestFit="1" customWidth="1"/>
    <col min="4035" max="4045" width="6.28515625" style="138" bestFit="1" customWidth="1"/>
    <col min="4046" max="4048" width="6.7109375" style="138" customWidth="1"/>
    <col min="4049" max="4049" width="6.85546875" style="138" customWidth="1"/>
    <col min="4050" max="4050" width="9.140625" style="138"/>
    <col min="4051" max="4051" width="28.42578125" style="138" bestFit="1" customWidth="1"/>
    <col min="4052" max="4052" width="17.28515625" style="138" bestFit="1" customWidth="1"/>
    <col min="4053" max="4056" width="19.28515625" style="138" customWidth="1"/>
    <col min="4057" max="4058" width="11.7109375" style="138" customWidth="1"/>
    <col min="4059" max="4060" width="9.140625" style="138"/>
    <col min="4061" max="4061" width="45.28515625" style="138" bestFit="1" customWidth="1"/>
    <col min="4062" max="4062" width="19.140625" style="138" bestFit="1" customWidth="1"/>
    <col min="4063" max="4065" width="10.85546875" style="138" bestFit="1" customWidth="1"/>
    <col min="4066" max="4066" width="11.5703125" style="138" bestFit="1" customWidth="1"/>
    <col min="4067" max="4068" width="11.140625" style="138" bestFit="1" customWidth="1"/>
    <col min="4069" max="4069" width="10.7109375" style="138" bestFit="1" customWidth="1"/>
    <col min="4070" max="4071" width="9.140625" style="138"/>
    <col min="4072" max="4072" width="23" style="138" bestFit="1" customWidth="1"/>
    <col min="4073" max="4073" width="23.7109375" style="138" bestFit="1" customWidth="1"/>
    <col min="4074" max="4074" width="18.5703125" style="138" bestFit="1" customWidth="1"/>
    <col min="4075" max="4075" width="17" style="138" bestFit="1" customWidth="1"/>
    <col min="4076" max="4077" width="9.140625" style="138"/>
    <col min="4078" max="4078" width="27.42578125" style="138" customWidth="1"/>
    <col min="4079" max="4079" width="9.140625" style="138"/>
    <col min="4080" max="4083" width="15.7109375" style="138" customWidth="1"/>
    <col min="4084" max="4084" width="12.85546875" style="138" customWidth="1"/>
    <col min="4085" max="4085" width="12.28515625" style="138" customWidth="1"/>
    <col min="4086" max="4087" width="9.140625" style="138"/>
    <col min="4088" max="4088" width="26.140625" style="138" customWidth="1"/>
    <col min="4089" max="4089" width="9.140625" style="138"/>
    <col min="4090" max="4091" width="9.7109375" style="138" bestFit="1" customWidth="1"/>
    <col min="4092" max="4092" width="17.5703125" style="138" bestFit="1" customWidth="1"/>
    <col min="4093" max="4093" width="12.140625" style="138" customWidth="1"/>
    <col min="4094" max="4095" width="9.140625" style="138"/>
    <col min="4096" max="4096" width="20.42578125" style="138" customWidth="1"/>
    <col min="4097" max="4097" width="9.140625" style="138"/>
    <col min="4098" max="4098" width="9.7109375" style="138" customWidth="1"/>
    <col min="4099" max="4099" width="11.5703125" style="138" customWidth="1"/>
    <col min="4100" max="4100" width="13.85546875" style="138" customWidth="1"/>
    <col min="4101" max="4101" width="10.85546875" style="138" customWidth="1"/>
    <col min="4102" max="4103" width="9.140625" style="138"/>
    <col min="4104" max="4104" width="30.5703125" style="138" customWidth="1"/>
    <col min="4105" max="4105" width="16.28515625" style="138" bestFit="1" customWidth="1"/>
    <col min="4106" max="4106" width="12.85546875" style="138" bestFit="1" customWidth="1"/>
    <col min="4107" max="4107" width="16.5703125" style="138" bestFit="1" customWidth="1"/>
    <col min="4108" max="4108" width="11.5703125" style="138" bestFit="1" customWidth="1"/>
    <col min="4109" max="4229" width="9.140625" style="138"/>
    <col min="4230" max="4230" width="13.42578125" style="138" customWidth="1"/>
    <col min="4231" max="4231" width="34.7109375" style="138" customWidth="1"/>
    <col min="4232" max="4232" width="20.85546875" style="138" customWidth="1"/>
    <col min="4233" max="4233" width="13.28515625" style="138" customWidth="1"/>
    <col min="4234" max="4234" width="11.7109375" style="138" customWidth="1"/>
    <col min="4235" max="4235" width="11.5703125" style="138" customWidth="1"/>
    <col min="4236" max="4236" width="11" style="138" customWidth="1"/>
    <col min="4237" max="4237" width="11.140625" style="138" customWidth="1"/>
    <col min="4238" max="4238" width="11" style="138" customWidth="1"/>
    <col min="4239" max="4239" width="12.7109375" style="138" customWidth="1"/>
    <col min="4240" max="4240" width="11.140625" style="138" customWidth="1"/>
    <col min="4241" max="4241" width="10.7109375" style="138" customWidth="1"/>
    <col min="4242" max="4242" width="10.85546875" style="138" customWidth="1"/>
    <col min="4243" max="4243" width="12.28515625" style="138" customWidth="1"/>
    <col min="4244" max="4244" width="11" style="138" customWidth="1"/>
    <col min="4245" max="4245" width="13.42578125" style="138" bestFit="1" customWidth="1"/>
    <col min="4246" max="4246" width="13" style="138" bestFit="1" customWidth="1"/>
    <col min="4247" max="4247" width="14" style="138" bestFit="1" customWidth="1"/>
    <col min="4248" max="4248" width="16.140625" style="138" bestFit="1" customWidth="1"/>
    <col min="4249" max="4249" width="15.140625" style="138" customWidth="1"/>
    <col min="4250" max="4266" width="9.140625" style="138"/>
    <col min="4267" max="4267" width="25.5703125" style="138" bestFit="1" customWidth="1"/>
    <col min="4268" max="4268" width="37.28515625" style="138" bestFit="1" customWidth="1"/>
    <col min="4269" max="4269" width="11" style="138" bestFit="1" customWidth="1"/>
    <col min="4270" max="4270" width="12.42578125" style="138" bestFit="1" customWidth="1"/>
    <col min="4271" max="4271" width="9.140625" style="138"/>
    <col min="4272" max="4272" width="13.85546875" style="138" customWidth="1"/>
    <col min="4273" max="4273" width="12.28515625" style="138" customWidth="1"/>
    <col min="4274" max="4274" width="12.5703125" style="138" customWidth="1"/>
    <col min="4275" max="4275" width="12" style="138" customWidth="1"/>
    <col min="4276" max="4276" width="9.140625" style="138"/>
    <col min="4277" max="4277" width="62.140625" style="138" customWidth="1"/>
    <col min="4278" max="4278" width="19.28515625" style="138" customWidth="1"/>
    <col min="4279" max="4279" width="9.140625" style="138"/>
    <col min="4280" max="4280" width="32.140625" style="138" bestFit="1" customWidth="1"/>
    <col min="4281" max="4282" width="9.140625" style="138"/>
    <col min="4283" max="4283" width="13" style="138" bestFit="1" customWidth="1"/>
    <col min="4284" max="4284" width="7.85546875" style="138" bestFit="1" customWidth="1"/>
    <col min="4285" max="4285" width="9.140625" style="138"/>
    <col min="4286" max="4287" width="14.42578125" style="138" bestFit="1" customWidth="1"/>
    <col min="4288" max="4288" width="9.140625" style="138"/>
    <col min="4289" max="4289" width="14.28515625" style="138" bestFit="1" customWidth="1"/>
    <col min="4290" max="4290" width="13" style="138" bestFit="1" customWidth="1"/>
    <col min="4291" max="4301" width="6.28515625" style="138" bestFit="1" customWidth="1"/>
    <col min="4302" max="4304" width="6.7109375" style="138" customWidth="1"/>
    <col min="4305" max="4305" width="6.85546875" style="138" customWidth="1"/>
    <col min="4306" max="4306" width="9.140625" style="138"/>
    <col min="4307" max="4307" width="28.42578125" style="138" bestFit="1" customWidth="1"/>
    <col min="4308" max="4308" width="17.28515625" style="138" bestFit="1" customWidth="1"/>
    <col min="4309" max="4312" width="19.28515625" style="138" customWidth="1"/>
    <col min="4313" max="4314" width="11.7109375" style="138" customWidth="1"/>
    <col min="4315" max="4316" width="9.140625" style="138"/>
    <col min="4317" max="4317" width="45.28515625" style="138" bestFit="1" customWidth="1"/>
    <col min="4318" max="4318" width="19.140625" style="138" bestFit="1" customWidth="1"/>
    <col min="4319" max="4321" width="10.85546875" style="138" bestFit="1" customWidth="1"/>
    <col min="4322" max="4322" width="11.5703125" style="138" bestFit="1" customWidth="1"/>
    <col min="4323" max="4324" width="11.140625" style="138" bestFit="1" customWidth="1"/>
    <col min="4325" max="4325" width="10.7109375" style="138" bestFit="1" customWidth="1"/>
    <col min="4326" max="4327" width="9.140625" style="138"/>
    <col min="4328" max="4328" width="23" style="138" bestFit="1" customWidth="1"/>
    <col min="4329" max="4329" width="23.7109375" style="138" bestFit="1" customWidth="1"/>
    <col min="4330" max="4330" width="18.5703125" style="138" bestFit="1" customWidth="1"/>
    <col min="4331" max="4331" width="17" style="138" bestFit="1" customWidth="1"/>
    <col min="4332" max="4333" width="9.140625" style="138"/>
    <col min="4334" max="4334" width="27.42578125" style="138" customWidth="1"/>
    <col min="4335" max="4335" width="9.140625" style="138"/>
    <col min="4336" max="4339" width="15.7109375" style="138" customWidth="1"/>
    <col min="4340" max="4340" width="12.85546875" style="138" customWidth="1"/>
    <col min="4341" max="4341" width="12.28515625" style="138" customWidth="1"/>
    <col min="4342" max="4343" width="9.140625" style="138"/>
    <col min="4344" max="4344" width="26.140625" style="138" customWidth="1"/>
    <col min="4345" max="4345" width="9.140625" style="138"/>
    <col min="4346" max="4347" width="9.7109375" style="138" bestFit="1" customWidth="1"/>
    <col min="4348" max="4348" width="17.5703125" style="138" bestFit="1" customWidth="1"/>
    <col min="4349" max="4349" width="12.140625" style="138" customWidth="1"/>
    <col min="4350" max="4351" width="9.140625" style="138"/>
    <col min="4352" max="4352" width="20.42578125" style="138" customWidth="1"/>
    <col min="4353" max="4353" width="9.140625" style="138"/>
    <col min="4354" max="4354" width="9.7109375" style="138" customWidth="1"/>
    <col min="4355" max="4355" width="11.5703125" style="138" customWidth="1"/>
    <col min="4356" max="4356" width="13.85546875" style="138" customWidth="1"/>
    <col min="4357" max="4357" width="10.85546875" style="138" customWidth="1"/>
    <col min="4358" max="4359" width="9.140625" style="138"/>
    <col min="4360" max="4360" width="30.5703125" style="138" customWidth="1"/>
    <col min="4361" max="4361" width="16.28515625" style="138" bestFit="1" customWidth="1"/>
    <col min="4362" max="4362" width="12.85546875" style="138" bestFit="1" customWidth="1"/>
    <col min="4363" max="4363" width="16.5703125" style="138" bestFit="1" customWidth="1"/>
    <col min="4364" max="4364" width="11.5703125" style="138" bestFit="1" customWidth="1"/>
    <col min="4365" max="4485" width="9.140625" style="138"/>
    <col min="4486" max="4486" width="13.42578125" style="138" customWidth="1"/>
    <col min="4487" max="4487" width="34.7109375" style="138" customWidth="1"/>
    <col min="4488" max="4488" width="20.85546875" style="138" customWidth="1"/>
    <col min="4489" max="4489" width="13.28515625" style="138" customWidth="1"/>
    <col min="4490" max="4490" width="11.7109375" style="138" customWidth="1"/>
    <col min="4491" max="4491" width="11.5703125" style="138" customWidth="1"/>
    <col min="4492" max="4492" width="11" style="138" customWidth="1"/>
    <col min="4493" max="4493" width="11.140625" style="138" customWidth="1"/>
    <col min="4494" max="4494" width="11" style="138" customWidth="1"/>
    <col min="4495" max="4495" width="12.7109375" style="138" customWidth="1"/>
    <col min="4496" max="4496" width="11.140625" style="138" customWidth="1"/>
    <col min="4497" max="4497" width="10.7109375" style="138" customWidth="1"/>
    <col min="4498" max="4498" width="10.85546875" style="138" customWidth="1"/>
    <col min="4499" max="4499" width="12.28515625" style="138" customWidth="1"/>
    <col min="4500" max="4500" width="11" style="138" customWidth="1"/>
    <col min="4501" max="4501" width="13.42578125" style="138" bestFit="1" customWidth="1"/>
    <col min="4502" max="4502" width="13" style="138" bestFit="1" customWidth="1"/>
    <col min="4503" max="4503" width="14" style="138" bestFit="1" customWidth="1"/>
    <col min="4504" max="4504" width="16.140625" style="138" bestFit="1" customWidth="1"/>
    <col min="4505" max="4505" width="15.140625" style="138" customWidth="1"/>
    <col min="4506" max="4522" width="9.140625" style="138"/>
    <col min="4523" max="4523" width="25.5703125" style="138" bestFit="1" customWidth="1"/>
    <col min="4524" max="4524" width="37.28515625" style="138" bestFit="1" customWidth="1"/>
    <col min="4525" max="4525" width="11" style="138" bestFit="1" customWidth="1"/>
    <col min="4526" max="4526" width="12.42578125" style="138" bestFit="1" customWidth="1"/>
    <col min="4527" max="4527" width="9.140625" style="138"/>
    <col min="4528" max="4528" width="13.85546875" style="138" customWidth="1"/>
    <col min="4529" max="4529" width="12.28515625" style="138" customWidth="1"/>
    <col min="4530" max="4530" width="12.5703125" style="138" customWidth="1"/>
    <col min="4531" max="4531" width="12" style="138" customWidth="1"/>
    <col min="4532" max="4532" width="9.140625" style="138"/>
    <col min="4533" max="4533" width="62.140625" style="138" customWidth="1"/>
    <col min="4534" max="4534" width="19.28515625" style="138" customWidth="1"/>
    <col min="4535" max="4535" width="9.140625" style="138"/>
    <col min="4536" max="4536" width="32.140625" style="138" bestFit="1" customWidth="1"/>
    <col min="4537" max="4538" width="9.140625" style="138"/>
    <col min="4539" max="4539" width="13" style="138" bestFit="1" customWidth="1"/>
    <col min="4540" max="4540" width="7.85546875" style="138" bestFit="1" customWidth="1"/>
    <col min="4541" max="4541" width="9.140625" style="138"/>
    <col min="4542" max="4543" width="14.42578125" style="138" bestFit="1" customWidth="1"/>
    <col min="4544" max="4544" width="9.140625" style="138"/>
    <col min="4545" max="4545" width="14.28515625" style="138" bestFit="1" customWidth="1"/>
    <col min="4546" max="4546" width="13" style="138" bestFit="1" customWidth="1"/>
    <col min="4547" max="4557" width="6.28515625" style="138" bestFit="1" customWidth="1"/>
    <col min="4558" max="4560" width="6.7109375" style="138" customWidth="1"/>
    <col min="4561" max="4561" width="6.85546875" style="138" customWidth="1"/>
    <col min="4562" max="4562" width="9.140625" style="138"/>
    <col min="4563" max="4563" width="28.42578125" style="138" bestFit="1" customWidth="1"/>
    <col min="4564" max="4564" width="17.28515625" style="138" bestFit="1" customWidth="1"/>
    <col min="4565" max="4568" width="19.28515625" style="138" customWidth="1"/>
    <col min="4569" max="4570" width="11.7109375" style="138" customWidth="1"/>
    <col min="4571" max="4572" width="9.140625" style="138"/>
    <col min="4573" max="4573" width="45.28515625" style="138" bestFit="1" customWidth="1"/>
    <col min="4574" max="4574" width="19.140625" style="138" bestFit="1" customWidth="1"/>
    <col min="4575" max="4577" width="10.85546875" style="138" bestFit="1" customWidth="1"/>
    <col min="4578" max="4578" width="11.5703125" style="138" bestFit="1" customWidth="1"/>
    <col min="4579" max="4580" width="11.140625" style="138" bestFit="1" customWidth="1"/>
    <col min="4581" max="4581" width="10.7109375" style="138" bestFit="1" customWidth="1"/>
    <col min="4582" max="4583" width="9.140625" style="138"/>
    <col min="4584" max="4584" width="23" style="138" bestFit="1" customWidth="1"/>
    <col min="4585" max="4585" width="23.7109375" style="138" bestFit="1" customWidth="1"/>
    <col min="4586" max="4586" width="18.5703125" style="138" bestFit="1" customWidth="1"/>
    <col min="4587" max="4587" width="17" style="138" bestFit="1" customWidth="1"/>
    <col min="4588" max="4589" width="9.140625" style="138"/>
    <col min="4590" max="4590" width="27.42578125" style="138" customWidth="1"/>
    <col min="4591" max="4591" width="9.140625" style="138"/>
    <col min="4592" max="4595" width="15.7109375" style="138" customWidth="1"/>
    <col min="4596" max="4596" width="12.85546875" style="138" customWidth="1"/>
    <col min="4597" max="4597" width="12.28515625" style="138" customWidth="1"/>
    <col min="4598" max="4599" width="9.140625" style="138"/>
    <col min="4600" max="4600" width="26.140625" style="138" customWidth="1"/>
    <col min="4601" max="4601" width="9.140625" style="138"/>
    <col min="4602" max="4603" width="9.7109375" style="138" bestFit="1" customWidth="1"/>
    <col min="4604" max="4604" width="17.5703125" style="138" bestFit="1" customWidth="1"/>
    <col min="4605" max="4605" width="12.140625" style="138" customWidth="1"/>
    <col min="4606" max="4607" width="9.140625" style="138"/>
    <col min="4608" max="4608" width="20.42578125" style="138" customWidth="1"/>
    <col min="4609" max="4609" width="9.140625" style="138"/>
    <col min="4610" max="4610" width="9.7109375" style="138" customWidth="1"/>
    <col min="4611" max="4611" width="11.5703125" style="138" customWidth="1"/>
    <col min="4612" max="4612" width="13.85546875" style="138" customWidth="1"/>
    <col min="4613" max="4613" width="10.85546875" style="138" customWidth="1"/>
    <col min="4614" max="4615" width="9.140625" style="138"/>
    <col min="4616" max="4616" width="30.5703125" style="138" customWidth="1"/>
    <col min="4617" max="4617" width="16.28515625" style="138" bestFit="1" customWidth="1"/>
    <col min="4618" max="4618" width="12.85546875" style="138" bestFit="1" customWidth="1"/>
    <col min="4619" max="4619" width="16.5703125" style="138" bestFit="1" customWidth="1"/>
    <col min="4620" max="4620" width="11.5703125" style="138" bestFit="1" customWidth="1"/>
    <col min="4621" max="4741" width="9.140625" style="138"/>
    <col min="4742" max="4742" width="13.42578125" style="138" customWidth="1"/>
    <col min="4743" max="4743" width="34.7109375" style="138" customWidth="1"/>
    <col min="4744" max="4744" width="20.85546875" style="138" customWidth="1"/>
    <col min="4745" max="4745" width="13.28515625" style="138" customWidth="1"/>
    <col min="4746" max="4746" width="11.7109375" style="138" customWidth="1"/>
    <col min="4747" max="4747" width="11.5703125" style="138" customWidth="1"/>
    <col min="4748" max="4748" width="11" style="138" customWidth="1"/>
    <col min="4749" max="4749" width="11.140625" style="138" customWidth="1"/>
    <col min="4750" max="4750" width="11" style="138" customWidth="1"/>
    <col min="4751" max="4751" width="12.7109375" style="138" customWidth="1"/>
    <col min="4752" max="4752" width="11.140625" style="138" customWidth="1"/>
    <col min="4753" max="4753" width="10.7109375" style="138" customWidth="1"/>
    <col min="4754" max="4754" width="10.85546875" style="138" customWidth="1"/>
    <col min="4755" max="4755" width="12.28515625" style="138" customWidth="1"/>
    <col min="4756" max="4756" width="11" style="138" customWidth="1"/>
    <col min="4757" max="4757" width="13.42578125" style="138" bestFit="1" customWidth="1"/>
    <col min="4758" max="4758" width="13" style="138" bestFit="1" customWidth="1"/>
    <col min="4759" max="4759" width="14" style="138" bestFit="1" customWidth="1"/>
    <col min="4760" max="4760" width="16.140625" style="138" bestFit="1" customWidth="1"/>
    <col min="4761" max="4761" width="15.140625" style="138" customWidth="1"/>
    <col min="4762" max="4778" width="9.140625" style="138"/>
    <col min="4779" max="4779" width="25.5703125" style="138" bestFit="1" customWidth="1"/>
    <col min="4780" max="4780" width="37.28515625" style="138" bestFit="1" customWidth="1"/>
    <col min="4781" max="4781" width="11" style="138" bestFit="1" customWidth="1"/>
    <col min="4782" max="4782" width="12.42578125" style="138" bestFit="1" customWidth="1"/>
    <col min="4783" max="4783" width="9.140625" style="138"/>
    <col min="4784" max="4784" width="13.85546875" style="138" customWidth="1"/>
    <col min="4785" max="4785" width="12.28515625" style="138" customWidth="1"/>
    <col min="4786" max="4786" width="12.5703125" style="138" customWidth="1"/>
    <col min="4787" max="4787" width="12" style="138" customWidth="1"/>
    <col min="4788" max="4788" width="9.140625" style="138"/>
    <col min="4789" max="4789" width="62.140625" style="138" customWidth="1"/>
    <col min="4790" max="4790" width="19.28515625" style="138" customWidth="1"/>
    <col min="4791" max="4791" width="9.140625" style="138"/>
    <col min="4792" max="4792" width="32.140625" style="138" bestFit="1" customWidth="1"/>
    <col min="4793" max="4794" width="9.140625" style="138"/>
    <col min="4795" max="4795" width="13" style="138" bestFit="1" customWidth="1"/>
    <col min="4796" max="4796" width="7.85546875" style="138" bestFit="1" customWidth="1"/>
    <col min="4797" max="4797" width="9.140625" style="138"/>
    <col min="4798" max="4799" width="14.42578125" style="138" bestFit="1" customWidth="1"/>
    <col min="4800" max="4800" width="9.140625" style="138"/>
    <col min="4801" max="4801" width="14.28515625" style="138" bestFit="1" customWidth="1"/>
    <col min="4802" max="4802" width="13" style="138" bestFit="1" customWidth="1"/>
    <col min="4803" max="4813" width="6.28515625" style="138" bestFit="1" customWidth="1"/>
    <col min="4814" max="4816" width="6.7109375" style="138" customWidth="1"/>
    <col min="4817" max="4817" width="6.85546875" style="138" customWidth="1"/>
    <col min="4818" max="4818" width="9.140625" style="138"/>
    <col min="4819" max="4819" width="28.42578125" style="138" bestFit="1" customWidth="1"/>
    <col min="4820" max="4820" width="17.28515625" style="138" bestFit="1" customWidth="1"/>
    <col min="4821" max="4824" width="19.28515625" style="138" customWidth="1"/>
    <col min="4825" max="4826" width="11.7109375" style="138" customWidth="1"/>
    <col min="4827" max="4828" width="9.140625" style="138"/>
    <col min="4829" max="4829" width="45.28515625" style="138" bestFit="1" customWidth="1"/>
    <col min="4830" max="4830" width="19.140625" style="138" bestFit="1" customWidth="1"/>
    <col min="4831" max="4833" width="10.85546875" style="138" bestFit="1" customWidth="1"/>
    <col min="4834" max="4834" width="11.5703125" style="138" bestFit="1" customWidth="1"/>
    <col min="4835" max="4836" width="11.140625" style="138" bestFit="1" customWidth="1"/>
    <col min="4837" max="4837" width="10.7109375" style="138" bestFit="1" customWidth="1"/>
    <col min="4838" max="4839" width="9.140625" style="138"/>
    <col min="4840" max="4840" width="23" style="138" bestFit="1" customWidth="1"/>
    <col min="4841" max="4841" width="23.7109375" style="138" bestFit="1" customWidth="1"/>
    <col min="4842" max="4842" width="18.5703125" style="138" bestFit="1" customWidth="1"/>
    <col min="4843" max="4843" width="17" style="138" bestFit="1" customWidth="1"/>
    <col min="4844" max="4845" width="9.140625" style="138"/>
    <col min="4846" max="4846" width="27.42578125" style="138" customWidth="1"/>
    <col min="4847" max="4847" width="9.140625" style="138"/>
    <col min="4848" max="4851" width="15.7109375" style="138" customWidth="1"/>
    <col min="4852" max="4852" width="12.85546875" style="138" customWidth="1"/>
    <col min="4853" max="4853" width="12.28515625" style="138" customWidth="1"/>
    <col min="4854" max="4855" width="9.140625" style="138"/>
    <col min="4856" max="4856" width="26.140625" style="138" customWidth="1"/>
    <col min="4857" max="4857" width="9.140625" style="138"/>
    <col min="4858" max="4859" width="9.7109375" style="138" bestFit="1" customWidth="1"/>
    <col min="4860" max="4860" width="17.5703125" style="138" bestFit="1" customWidth="1"/>
    <col min="4861" max="4861" width="12.140625" style="138" customWidth="1"/>
    <col min="4862" max="4863" width="9.140625" style="138"/>
    <col min="4864" max="4864" width="20.42578125" style="138" customWidth="1"/>
    <col min="4865" max="4865" width="9.140625" style="138"/>
    <col min="4866" max="4866" width="9.7109375" style="138" customWidth="1"/>
    <col min="4867" max="4867" width="11.5703125" style="138" customWidth="1"/>
    <col min="4868" max="4868" width="13.85546875" style="138" customWidth="1"/>
    <col min="4869" max="4869" width="10.85546875" style="138" customWidth="1"/>
    <col min="4870" max="4871" width="9.140625" style="138"/>
    <col min="4872" max="4872" width="30.5703125" style="138" customWidth="1"/>
    <col min="4873" max="4873" width="16.28515625" style="138" bestFit="1" customWidth="1"/>
    <col min="4874" max="4874" width="12.85546875" style="138" bestFit="1" customWidth="1"/>
    <col min="4875" max="4875" width="16.5703125" style="138" bestFit="1" customWidth="1"/>
    <col min="4876" max="4876" width="11.5703125" style="138" bestFit="1" customWidth="1"/>
    <col min="4877" max="4997" width="9.140625" style="138"/>
    <col min="4998" max="4998" width="13.42578125" style="138" customWidth="1"/>
    <col min="4999" max="4999" width="34.7109375" style="138" customWidth="1"/>
    <col min="5000" max="5000" width="20.85546875" style="138" customWidth="1"/>
    <col min="5001" max="5001" width="13.28515625" style="138" customWidth="1"/>
    <col min="5002" max="5002" width="11.7109375" style="138" customWidth="1"/>
    <col min="5003" max="5003" width="11.5703125" style="138" customWidth="1"/>
    <col min="5004" max="5004" width="11" style="138" customWidth="1"/>
    <col min="5005" max="5005" width="11.140625" style="138" customWidth="1"/>
    <col min="5006" max="5006" width="11" style="138" customWidth="1"/>
    <col min="5007" max="5007" width="12.7109375" style="138" customWidth="1"/>
    <col min="5008" max="5008" width="11.140625" style="138" customWidth="1"/>
    <col min="5009" max="5009" width="10.7109375" style="138" customWidth="1"/>
    <col min="5010" max="5010" width="10.85546875" style="138" customWidth="1"/>
    <col min="5011" max="5011" width="12.28515625" style="138" customWidth="1"/>
    <col min="5012" max="5012" width="11" style="138" customWidth="1"/>
    <col min="5013" max="5013" width="13.42578125" style="138" bestFit="1" customWidth="1"/>
    <col min="5014" max="5014" width="13" style="138" bestFit="1" customWidth="1"/>
    <col min="5015" max="5015" width="14" style="138" bestFit="1" customWidth="1"/>
    <col min="5016" max="5016" width="16.140625" style="138" bestFit="1" customWidth="1"/>
    <col min="5017" max="5017" width="15.140625" style="138" customWidth="1"/>
    <col min="5018" max="5034" width="9.140625" style="138"/>
    <col min="5035" max="5035" width="25.5703125" style="138" bestFit="1" customWidth="1"/>
    <col min="5036" max="5036" width="37.28515625" style="138" bestFit="1" customWidth="1"/>
    <col min="5037" max="5037" width="11" style="138" bestFit="1" customWidth="1"/>
    <col min="5038" max="5038" width="12.42578125" style="138" bestFit="1" customWidth="1"/>
    <col min="5039" max="5039" width="9.140625" style="138"/>
    <col min="5040" max="5040" width="13.85546875" style="138" customWidth="1"/>
    <col min="5041" max="5041" width="12.28515625" style="138" customWidth="1"/>
    <col min="5042" max="5042" width="12.5703125" style="138" customWidth="1"/>
    <col min="5043" max="5043" width="12" style="138" customWidth="1"/>
    <col min="5044" max="5044" width="9.140625" style="138"/>
    <col min="5045" max="5045" width="62.140625" style="138" customWidth="1"/>
    <col min="5046" max="5046" width="19.28515625" style="138" customWidth="1"/>
    <col min="5047" max="5047" width="9.140625" style="138"/>
    <col min="5048" max="5048" width="32.140625" style="138" bestFit="1" customWidth="1"/>
    <col min="5049" max="5050" width="9.140625" style="138"/>
    <col min="5051" max="5051" width="13" style="138" bestFit="1" customWidth="1"/>
    <col min="5052" max="5052" width="7.85546875" style="138" bestFit="1" customWidth="1"/>
    <col min="5053" max="5053" width="9.140625" style="138"/>
    <col min="5054" max="5055" width="14.42578125" style="138" bestFit="1" customWidth="1"/>
    <col min="5056" max="5056" width="9.140625" style="138"/>
    <col min="5057" max="5057" width="14.28515625" style="138" bestFit="1" customWidth="1"/>
    <col min="5058" max="5058" width="13" style="138" bestFit="1" customWidth="1"/>
    <col min="5059" max="5069" width="6.28515625" style="138" bestFit="1" customWidth="1"/>
    <col min="5070" max="5072" width="6.7109375" style="138" customWidth="1"/>
    <col min="5073" max="5073" width="6.85546875" style="138" customWidth="1"/>
    <col min="5074" max="5074" width="9.140625" style="138"/>
    <col min="5075" max="5075" width="28.42578125" style="138" bestFit="1" customWidth="1"/>
    <col min="5076" max="5076" width="17.28515625" style="138" bestFit="1" customWidth="1"/>
    <col min="5077" max="5080" width="19.28515625" style="138" customWidth="1"/>
    <col min="5081" max="5082" width="11.7109375" style="138" customWidth="1"/>
    <col min="5083" max="5084" width="9.140625" style="138"/>
    <col min="5085" max="5085" width="45.28515625" style="138" bestFit="1" customWidth="1"/>
    <col min="5086" max="5086" width="19.140625" style="138" bestFit="1" customWidth="1"/>
    <col min="5087" max="5089" width="10.85546875" style="138" bestFit="1" customWidth="1"/>
    <col min="5090" max="5090" width="11.5703125" style="138" bestFit="1" customWidth="1"/>
    <col min="5091" max="5092" width="11.140625" style="138" bestFit="1" customWidth="1"/>
    <col min="5093" max="5093" width="10.7109375" style="138" bestFit="1" customWidth="1"/>
    <col min="5094" max="5095" width="9.140625" style="138"/>
    <col min="5096" max="5096" width="23" style="138" bestFit="1" customWidth="1"/>
    <col min="5097" max="5097" width="23.7109375" style="138" bestFit="1" customWidth="1"/>
    <col min="5098" max="5098" width="18.5703125" style="138" bestFit="1" customWidth="1"/>
    <col min="5099" max="5099" width="17" style="138" bestFit="1" customWidth="1"/>
    <col min="5100" max="5101" width="9.140625" style="138"/>
    <col min="5102" max="5102" width="27.42578125" style="138" customWidth="1"/>
    <col min="5103" max="5103" width="9.140625" style="138"/>
    <col min="5104" max="5107" width="15.7109375" style="138" customWidth="1"/>
    <col min="5108" max="5108" width="12.85546875" style="138" customWidth="1"/>
    <col min="5109" max="5109" width="12.28515625" style="138" customWidth="1"/>
    <col min="5110" max="5111" width="9.140625" style="138"/>
    <col min="5112" max="5112" width="26.140625" style="138" customWidth="1"/>
    <col min="5113" max="5113" width="9.140625" style="138"/>
    <col min="5114" max="5115" width="9.7109375" style="138" bestFit="1" customWidth="1"/>
    <col min="5116" max="5116" width="17.5703125" style="138" bestFit="1" customWidth="1"/>
    <col min="5117" max="5117" width="12.140625" style="138" customWidth="1"/>
    <col min="5118" max="5119" width="9.140625" style="138"/>
    <col min="5120" max="5120" width="20.42578125" style="138" customWidth="1"/>
    <col min="5121" max="5121" width="9.140625" style="138"/>
    <col min="5122" max="5122" width="9.7109375" style="138" customWidth="1"/>
    <col min="5123" max="5123" width="11.5703125" style="138" customWidth="1"/>
    <col min="5124" max="5124" width="13.85546875" style="138" customWidth="1"/>
    <col min="5125" max="5125" width="10.85546875" style="138" customWidth="1"/>
    <col min="5126" max="5127" width="9.140625" style="138"/>
    <col min="5128" max="5128" width="30.5703125" style="138" customWidth="1"/>
    <col min="5129" max="5129" width="16.28515625" style="138" bestFit="1" customWidth="1"/>
    <col min="5130" max="5130" width="12.85546875" style="138" bestFit="1" customWidth="1"/>
    <col min="5131" max="5131" width="16.5703125" style="138" bestFit="1" customWidth="1"/>
    <col min="5132" max="5132" width="11.5703125" style="138" bestFit="1" customWidth="1"/>
    <col min="5133" max="5253" width="9.140625" style="138"/>
    <col min="5254" max="5254" width="13.42578125" style="138" customWidth="1"/>
    <col min="5255" max="5255" width="34.7109375" style="138" customWidth="1"/>
    <col min="5256" max="5256" width="20.85546875" style="138" customWidth="1"/>
    <col min="5257" max="5257" width="13.28515625" style="138" customWidth="1"/>
    <col min="5258" max="5258" width="11.7109375" style="138" customWidth="1"/>
    <col min="5259" max="5259" width="11.5703125" style="138" customWidth="1"/>
    <col min="5260" max="5260" width="11" style="138" customWidth="1"/>
    <col min="5261" max="5261" width="11.140625" style="138" customWidth="1"/>
    <col min="5262" max="5262" width="11" style="138" customWidth="1"/>
    <col min="5263" max="5263" width="12.7109375" style="138" customWidth="1"/>
    <col min="5264" max="5264" width="11.140625" style="138" customWidth="1"/>
    <col min="5265" max="5265" width="10.7109375" style="138" customWidth="1"/>
    <col min="5266" max="5266" width="10.85546875" style="138" customWidth="1"/>
    <col min="5267" max="5267" width="12.28515625" style="138" customWidth="1"/>
    <col min="5268" max="5268" width="11" style="138" customWidth="1"/>
    <col min="5269" max="5269" width="13.42578125" style="138" bestFit="1" customWidth="1"/>
    <col min="5270" max="5270" width="13" style="138" bestFit="1" customWidth="1"/>
    <col min="5271" max="5271" width="14" style="138" bestFit="1" customWidth="1"/>
    <col min="5272" max="5272" width="16.140625" style="138" bestFit="1" customWidth="1"/>
    <col min="5273" max="5273" width="15.140625" style="138" customWidth="1"/>
    <col min="5274" max="5290" width="9.140625" style="138"/>
    <col min="5291" max="5291" width="25.5703125" style="138" bestFit="1" customWidth="1"/>
    <col min="5292" max="5292" width="37.28515625" style="138" bestFit="1" customWidth="1"/>
    <col min="5293" max="5293" width="11" style="138" bestFit="1" customWidth="1"/>
    <col min="5294" max="5294" width="12.42578125" style="138" bestFit="1" customWidth="1"/>
    <col min="5295" max="5295" width="9.140625" style="138"/>
    <col min="5296" max="5296" width="13.85546875" style="138" customWidth="1"/>
    <col min="5297" max="5297" width="12.28515625" style="138" customWidth="1"/>
    <col min="5298" max="5298" width="12.5703125" style="138" customWidth="1"/>
    <col min="5299" max="5299" width="12" style="138" customWidth="1"/>
    <col min="5300" max="5300" width="9.140625" style="138"/>
    <col min="5301" max="5301" width="62.140625" style="138" customWidth="1"/>
    <col min="5302" max="5302" width="19.28515625" style="138" customWidth="1"/>
    <col min="5303" max="5303" width="9.140625" style="138"/>
    <col min="5304" max="5304" width="32.140625" style="138" bestFit="1" customWidth="1"/>
    <col min="5305" max="5306" width="9.140625" style="138"/>
    <col min="5307" max="5307" width="13" style="138" bestFit="1" customWidth="1"/>
    <col min="5308" max="5308" width="7.85546875" style="138" bestFit="1" customWidth="1"/>
    <col min="5309" max="5309" width="9.140625" style="138"/>
    <col min="5310" max="5311" width="14.42578125" style="138" bestFit="1" customWidth="1"/>
    <col min="5312" max="5312" width="9.140625" style="138"/>
    <col min="5313" max="5313" width="14.28515625" style="138" bestFit="1" customWidth="1"/>
    <col min="5314" max="5314" width="13" style="138" bestFit="1" customWidth="1"/>
    <col min="5315" max="5325" width="6.28515625" style="138" bestFit="1" customWidth="1"/>
    <col min="5326" max="5328" width="6.7109375" style="138" customWidth="1"/>
    <col min="5329" max="5329" width="6.85546875" style="138" customWidth="1"/>
    <col min="5330" max="5330" width="9.140625" style="138"/>
    <col min="5331" max="5331" width="28.42578125" style="138" bestFit="1" customWidth="1"/>
    <col min="5332" max="5332" width="17.28515625" style="138" bestFit="1" customWidth="1"/>
    <col min="5333" max="5336" width="19.28515625" style="138" customWidth="1"/>
    <col min="5337" max="5338" width="11.7109375" style="138" customWidth="1"/>
    <col min="5339" max="5340" width="9.140625" style="138"/>
    <col min="5341" max="5341" width="45.28515625" style="138" bestFit="1" customWidth="1"/>
    <col min="5342" max="5342" width="19.140625" style="138" bestFit="1" customWidth="1"/>
    <col min="5343" max="5345" width="10.85546875" style="138" bestFit="1" customWidth="1"/>
    <col min="5346" max="5346" width="11.5703125" style="138" bestFit="1" customWidth="1"/>
    <col min="5347" max="5348" width="11.140625" style="138" bestFit="1" customWidth="1"/>
    <col min="5349" max="5349" width="10.7109375" style="138" bestFit="1" customWidth="1"/>
    <col min="5350" max="5351" width="9.140625" style="138"/>
    <col min="5352" max="5352" width="23" style="138" bestFit="1" customWidth="1"/>
    <col min="5353" max="5353" width="23.7109375" style="138" bestFit="1" customWidth="1"/>
    <col min="5354" max="5354" width="18.5703125" style="138" bestFit="1" customWidth="1"/>
    <col min="5355" max="5355" width="17" style="138" bestFit="1" customWidth="1"/>
    <col min="5356" max="5357" width="9.140625" style="138"/>
    <col min="5358" max="5358" width="27.42578125" style="138" customWidth="1"/>
    <col min="5359" max="5359" width="9.140625" style="138"/>
    <col min="5360" max="5363" width="15.7109375" style="138" customWidth="1"/>
    <col min="5364" max="5364" width="12.85546875" style="138" customWidth="1"/>
    <col min="5365" max="5365" width="12.28515625" style="138" customWidth="1"/>
    <col min="5366" max="5367" width="9.140625" style="138"/>
    <col min="5368" max="5368" width="26.140625" style="138" customWidth="1"/>
    <col min="5369" max="5369" width="9.140625" style="138"/>
    <col min="5370" max="5371" width="9.7109375" style="138" bestFit="1" customWidth="1"/>
    <col min="5372" max="5372" width="17.5703125" style="138" bestFit="1" customWidth="1"/>
    <col min="5373" max="5373" width="12.140625" style="138" customWidth="1"/>
    <col min="5374" max="5375" width="9.140625" style="138"/>
    <col min="5376" max="5376" width="20.42578125" style="138" customWidth="1"/>
    <col min="5377" max="5377" width="9.140625" style="138"/>
    <col min="5378" max="5378" width="9.7109375" style="138" customWidth="1"/>
    <col min="5379" max="5379" width="11.5703125" style="138" customWidth="1"/>
    <col min="5380" max="5380" width="13.85546875" style="138" customWidth="1"/>
    <col min="5381" max="5381" width="10.85546875" style="138" customWidth="1"/>
    <col min="5382" max="5383" width="9.140625" style="138"/>
    <col min="5384" max="5384" width="30.5703125" style="138" customWidth="1"/>
    <col min="5385" max="5385" width="16.28515625" style="138" bestFit="1" customWidth="1"/>
    <col min="5386" max="5386" width="12.85546875" style="138" bestFit="1" customWidth="1"/>
    <col min="5387" max="5387" width="16.5703125" style="138" bestFit="1" customWidth="1"/>
    <col min="5388" max="5388" width="11.5703125" style="138" bestFit="1" customWidth="1"/>
    <col min="5389" max="5509" width="9.140625" style="138"/>
    <col min="5510" max="5510" width="13.42578125" style="138" customWidth="1"/>
    <col min="5511" max="5511" width="34.7109375" style="138" customWidth="1"/>
    <col min="5512" max="5512" width="20.85546875" style="138" customWidth="1"/>
    <col min="5513" max="5513" width="13.28515625" style="138" customWidth="1"/>
    <col min="5514" max="5514" width="11.7109375" style="138" customWidth="1"/>
    <col min="5515" max="5515" width="11.5703125" style="138" customWidth="1"/>
    <col min="5516" max="5516" width="11" style="138" customWidth="1"/>
    <col min="5517" max="5517" width="11.140625" style="138" customWidth="1"/>
    <col min="5518" max="5518" width="11" style="138" customWidth="1"/>
    <col min="5519" max="5519" width="12.7109375" style="138" customWidth="1"/>
    <col min="5520" max="5520" width="11.140625" style="138" customWidth="1"/>
    <col min="5521" max="5521" width="10.7109375" style="138" customWidth="1"/>
    <col min="5522" max="5522" width="10.85546875" style="138" customWidth="1"/>
    <col min="5523" max="5523" width="12.28515625" style="138" customWidth="1"/>
    <col min="5524" max="5524" width="11" style="138" customWidth="1"/>
    <col min="5525" max="5525" width="13.42578125" style="138" bestFit="1" customWidth="1"/>
    <col min="5526" max="5526" width="13" style="138" bestFit="1" customWidth="1"/>
    <col min="5527" max="5527" width="14" style="138" bestFit="1" customWidth="1"/>
    <col min="5528" max="5528" width="16.140625" style="138" bestFit="1" customWidth="1"/>
    <col min="5529" max="5529" width="15.140625" style="138" customWidth="1"/>
    <col min="5530" max="5546" width="9.140625" style="138"/>
    <col min="5547" max="5547" width="25.5703125" style="138" bestFit="1" customWidth="1"/>
    <col min="5548" max="5548" width="37.28515625" style="138" bestFit="1" customWidth="1"/>
    <col min="5549" max="5549" width="11" style="138" bestFit="1" customWidth="1"/>
    <col min="5550" max="5550" width="12.42578125" style="138" bestFit="1" customWidth="1"/>
    <col min="5551" max="5551" width="9.140625" style="138"/>
    <col min="5552" max="5552" width="13.85546875" style="138" customWidth="1"/>
    <col min="5553" max="5553" width="12.28515625" style="138" customWidth="1"/>
    <col min="5554" max="5554" width="12.5703125" style="138" customWidth="1"/>
    <col min="5555" max="5555" width="12" style="138" customWidth="1"/>
    <col min="5556" max="5556" width="9.140625" style="138"/>
    <col min="5557" max="5557" width="62.140625" style="138" customWidth="1"/>
    <col min="5558" max="5558" width="19.28515625" style="138" customWidth="1"/>
    <col min="5559" max="5559" width="9.140625" style="138"/>
    <col min="5560" max="5560" width="32.140625" style="138" bestFit="1" customWidth="1"/>
    <col min="5561" max="5562" width="9.140625" style="138"/>
    <col min="5563" max="5563" width="13" style="138" bestFit="1" customWidth="1"/>
    <col min="5564" max="5564" width="7.85546875" style="138" bestFit="1" customWidth="1"/>
    <col min="5565" max="5565" width="9.140625" style="138"/>
    <col min="5566" max="5567" width="14.42578125" style="138" bestFit="1" customWidth="1"/>
    <col min="5568" max="5568" width="9.140625" style="138"/>
    <col min="5569" max="5569" width="14.28515625" style="138" bestFit="1" customWidth="1"/>
    <col min="5570" max="5570" width="13" style="138" bestFit="1" customWidth="1"/>
    <col min="5571" max="5581" width="6.28515625" style="138" bestFit="1" customWidth="1"/>
    <col min="5582" max="5584" width="6.7109375" style="138" customWidth="1"/>
    <col min="5585" max="5585" width="6.85546875" style="138" customWidth="1"/>
    <col min="5586" max="5586" width="9.140625" style="138"/>
    <col min="5587" max="5587" width="28.42578125" style="138" bestFit="1" customWidth="1"/>
    <col min="5588" max="5588" width="17.28515625" style="138" bestFit="1" customWidth="1"/>
    <col min="5589" max="5592" width="19.28515625" style="138" customWidth="1"/>
    <col min="5593" max="5594" width="11.7109375" style="138" customWidth="1"/>
    <col min="5595" max="5596" width="9.140625" style="138"/>
    <col min="5597" max="5597" width="45.28515625" style="138" bestFit="1" customWidth="1"/>
    <col min="5598" max="5598" width="19.140625" style="138" bestFit="1" customWidth="1"/>
    <col min="5599" max="5601" width="10.85546875" style="138" bestFit="1" customWidth="1"/>
    <col min="5602" max="5602" width="11.5703125" style="138" bestFit="1" customWidth="1"/>
    <col min="5603" max="5604" width="11.140625" style="138" bestFit="1" customWidth="1"/>
    <col min="5605" max="5605" width="10.7109375" style="138" bestFit="1" customWidth="1"/>
    <col min="5606" max="5607" width="9.140625" style="138"/>
    <col min="5608" max="5608" width="23" style="138" bestFit="1" customWidth="1"/>
    <col min="5609" max="5609" width="23.7109375" style="138" bestFit="1" customWidth="1"/>
    <col min="5610" max="5610" width="18.5703125" style="138" bestFit="1" customWidth="1"/>
    <col min="5611" max="5611" width="17" style="138" bestFit="1" customWidth="1"/>
    <col min="5612" max="5613" width="9.140625" style="138"/>
    <col min="5614" max="5614" width="27.42578125" style="138" customWidth="1"/>
    <col min="5615" max="5615" width="9.140625" style="138"/>
    <col min="5616" max="5619" width="15.7109375" style="138" customWidth="1"/>
    <col min="5620" max="5620" width="12.85546875" style="138" customWidth="1"/>
    <col min="5621" max="5621" width="12.28515625" style="138" customWidth="1"/>
    <col min="5622" max="5623" width="9.140625" style="138"/>
    <col min="5624" max="5624" width="26.140625" style="138" customWidth="1"/>
    <col min="5625" max="5625" width="9.140625" style="138"/>
    <col min="5626" max="5627" width="9.7109375" style="138" bestFit="1" customWidth="1"/>
    <col min="5628" max="5628" width="17.5703125" style="138" bestFit="1" customWidth="1"/>
    <col min="5629" max="5629" width="12.140625" style="138" customWidth="1"/>
    <col min="5630" max="5631" width="9.140625" style="138"/>
    <col min="5632" max="5632" width="20.42578125" style="138" customWidth="1"/>
    <col min="5633" max="5633" width="9.140625" style="138"/>
    <col min="5634" max="5634" width="9.7109375" style="138" customWidth="1"/>
    <col min="5635" max="5635" width="11.5703125" style="138" customWidth="1"/>
    <col min="5636" max="5636" width="13.85546875" style="138" customWidth="1"/>
    <col min="5637" max="5637" width="10.85546875" style="138" customWidth="1"/>
    <col min="5638" max="5639" width="9.140625" style="138"/>
    <col min="5640" max="5640" width="30.5703125" style="138" customWidth="1"/>
    <col min="5641" max="5641" width="16.28515625" style="138" bestFit="1" customWidth="1"/>
    <col min="5642" max="5642" width="12.85546875" style="138" bestFit="1" customWidth="1"/>
    <col min="5643" max="5643" width="16.5703125" style="138" bestFit="1" customWidth="1"/>
    <col min="5644" max="5644" width="11.5703125" style="138" bestFit="1" customWidth="1"/>
    <col min="5645" max="5765" width="9.140625" style="138"/>
    <col min="5766" max="5766" width="13.42578125" style="138" customWidth="1"/>
    <col min="5767" max="5767" width="34.7109375" style="138" customWidth="1"/>
    <col min="5768" max="5768" width="20.85546875" style="138" customWidth="1"/>
    <col min="5769" max="5769" width="13.28515625" style="138" customWidth="1"/>
    <col min="5770" max="5770" width="11.7109375" style="138" customWidth="1"/>
    <col min="5771" max="5771" width="11.5703125" style="138" customWidth="1"/>
    <col min="5772" max="5772" width="11" style="138" customWidth="1"/>
    <col min="5773" max="5773" width="11.140625" style="138" customWidth="1"/>
    <col min="5774" max="5774" width="11" style="138" customWidth="1"/>
    <col min="5775" max="5775" width="12.7109375" style="138" customWidth="1"/>
    <col min="5776" max="5776" width="11.140625" style="138" customWidth="1"/>
    <col min="5777" max="5777" width="10.7109375" style="138" customWidth="1"/>
    <col min="5778" max="5778" width="10.85546875" style="138" customWidth="1"/>
    <col min="5779" max="5779" width="12.28515625" style="138" customWidth="1"/>
    <col min="5780" max="5780" width="11" style="138" customWidth="1"/>
    <col min="5781" max="5781" width="13.42578125" style="138" bestFit="1" customWidth="1"/>
    <col min="5782" max="5782" width="13" style="138" bestFit="1" customWidth="1"/>
    <col min="5783" max="5783" width="14" style="138" bestFit="1" customWidth="1"/>
    <col min="5784" max="5784" width="16.140625" style="138" bestFit="1" customWidth="1"/>
    <col min="5785" max="5785" width="15.140625" style="138" customWidth="1"/>
    <col min="5786" max="5802" width="9.140625" style="138"/>
    <col min="5803" max="5803" width="25.5703125" style="138" bestFit="1" customWidth="1"/>
    <col min="5804" max="5804" width="37.28515625" style="138" bestFit="1" customWidth="1"/>
    <col min="5805" max="5805" width="11" style="138" bestFit="1" customWidth="1"/>
    <col min="5806" max="5806" width="12.42578125" style="138" bestFit="1" customWidth="1"/>
    <col min="5807" max="5807" width="9.140625" style="138"/>
    <col min="5808" max="5808" width="13.85546875" style="138" customWidth="1"/>
    <col min="5809" max="5809" width="12.28515625" style="138" customWidth="1"/>
    <col min="5810" max="5810" width="12.5703125" style="138" customWidth="1"/>
    <col min="5811" max="5811" width="12" style="138" customWidth="1"/>
    <col min="5812" max="5812" width="9.140625" style="138"/>
    <col min="5813" max="5813" width="62.140625" style="138" customWidth="1"/>
    <col min="5814" max="5814" width="19.28515625" style="138" customWidth="1"/>
    <col min="5815" max="5815" width="9.140625" style="138"/>
    <col min="5816" max="5816" width="32.140625" style="138" bestFit="1" customWidth="1"/>
    <col min="5817" max="5818" width="9.140625" style="138"/>
    <col min="5819" max="5819" width="13" style="138" bestFit="1" customWidth="1"/>
    <col min="5820" max="5820" width="7.85546875" style="138" bestFit="1" customWidth="1"/>
    <col min="5821" max="5821" width="9.140625" style="138"/>
    <col min="5822" max="5823" width="14.42578125" style="138" bestFit="1" customWidth="1"/>
    <col min="5824" max="5824" width="9.140625" style="138"/>
    <col min="5825" max="5825" width="14.28515625" style="138" bestFit="1" customWidth="1"/>
    <col min="5826" max="5826" width="13" style="138" bestFit="1" customWidth="1"/>
    <col min="5827" max="5837" width="6.28515625" style="138" bestFit="1" customWidth="1"/>
    <col min="5838" max="5840" width="6.7109375" style="138" customWidth="1"/>
    <col min="5841" max="5841" width="6.85546875" style="138" customWidth="1"/>
    <col min="5842" max="5842" width="9.140625" style="138"/>
    <col min="5843" max="5843" width="28.42578125" style="138" bestFit="1" customWidth="1"/>
    <col min="5844" max="5844" width="17.28515625" style="138" bestFit="1" customWidth="1"/>
    <col min="5845" max="5848" width="19.28515625" style="138" customWidth="1"/>
    <col min="5849" max="5850" width="11.7109375" style="138" customWidth="1"/>
    <col min="5851" max="5852" width="9.140625" style="138"/>
    <col min="5853" max="5853" width="45.28515625" style="138" bestFit="1" customWidth="1"/>
    <col min="5854" max="5854" width="19.140625" style="138" bestFit="1" customWidth="1"/>
    <col min="5855" max="5857" width="10.85546875" style="138" bestFit="1" customWidth="1"/>
    <col min="5858" max="5858" width="11.5703125" style="138" bestFit="1" customWidth="1"/>
    <col min="5859" max="5860" width="11.140625" style="138" bestFit="1" customWidth="1"/>
    <col min="5861" max="5861" width="10.7109375" style="138" bestFit="1" customWidth="1"/>
    <col min="5862" max="5863" width="9.140625" style="138"/>
    <col min="5864" max="5864" width="23" style="138" bestFit="1" customWidth="1"/>
    <col min="5865" max="5865" width="23.7109375" style="138" bestFit="1" customWidth="1"/>
    <col min="5866" max="5866" width="18.5703125" style="138" bestFit="1" customWidth="1"/>
    <col min="5867" max="5867" width="17" style="138" bestFit="1" customWidth="1"/>
    <col min="5868" max="5869" width="9.140625" style="138"/>
    <col min="5870" max="5870" width="27.42578125" style="138" customWidth="1"/>
    <col min="5871" max="5871" width="9.140625" style="138"/>
    <col min="5872" max="5875" width="15.7109375" style="138" customWidth="1"/>
    <col min="5876" max="5876" width="12.85546875" style="138" customWidth="1"/>
    <col min="5877" max="5877" width="12.28515625" style="138" customWidth="1"/>
    <col min="5878" max="5879" width="9.140625" style="138"/>
    <col min="5880" max="5880" width="26.140625" style="138" customWidth="1"/>
    <col min="5881" max="5881" width="9.140625" style="138"/>
    <col min="5882" max="5883" width="9.7109375" style="138" bestFit="1" customWidth="1"/>
    <col min="5884" max="5884" width="17.5703125" style="138" bestFit="1" customWidth="1"/>
    <col min="5885" max="5885" width="12.140625" style="138" customWidth="1"/>
    <col min="5886" max="5887" width="9.140625" style="138"/>
    <col min="5888" max="5888" width="20.42578125" style="138" customWidth="1"/>
    <col min="5889" max="5889" width="9.140625" style="138"/>
    <col min="5890" max="5890" width="9.7109375" style="138" customWidth="1"/>
    <col min="5891" max="5891" width="11.5703125" style="138" customWidth="1"/>
    <col min="5892" max="5892" width="13.85546875" style="138" customWidth="1"/>
    <col min="5893" max="5893" width="10.85546875" style="138" customWidth="1"/>
    <col min="5894" max="5895" width="9.140625" style="138"/>
    <col min="5896" max="5896" width="30.5703125" style="138" customWidth="1"/>
    <col min="5897" max="5897" width="16.28515625" style="138" bestFit="1" customWidth="1"/>
    <col min="5898" max="5898" width="12.85546875" style="138" bestFit="1" customWidth="1"/>
    <col min="5899" max="5899" width="16.5703125" style="138" bestFit="1" customWidth="1"/>
    <col min="5900" max="5900" width="11.5703125" style="138" bestFit="1" customWidth="1"/>
    <col min="5901" max="6021" width="9.140625" style="138"/>
    <col min="6022" max="6022" width="13.42578125" style="138" customWidth="1"/>
    <col min="6023" max="6023" width="34.7109375" style="138" customWidth="1"/>
    <col min="6024" max="6024" width="20.85546875" style="138" customWidth="1"/>
    <col min="6025" max="6025" width="13.28515625" style="138" customWidth="1"/>
    <col min="6026" max="6026" width="11.7109375" style="138" customWidth="1"/>
    <col min="6027" max="6027" width="11.5703125" style="138" customWidth="1"/>
    <col min="6028" max="6028" width="11" style="138" customWidth="1"/>
    <col min="6029" max="6029" width="11.140625" style="138" customWidth="1"/>
    <col min="6030" max="6030" width="11" style="138" customWidth="1"/>
    <col min="6031" max="6031" width="12.7109375" style="138" customWidth="1"/>
    <col min="6032" max="6032" width="11.140625" style="138" customWidth="1"/>
    <col min="6033" max="6033" width="10.7109375" style="138" customWidth="1"/>
    <col min="6034" max="6034" width="10.85546875" style="138" customWidth="1"/>
    <col min="6035" max="6035" width="12.28515625" style="138" customWidth="1"/>
    <col min="6036" max="6036" width="11" style="138" customWidth="1"/>
    <col min="6037" max="6037" width="13.42578125" style="138" bestFit="1" customWidth="1"/>
    <col min="6038" max="6038" width="13" style="138" bestFit="1" customWidth="1"/>
    <col min="6039" max="6039" width="14" style="138" bestFit="1" customWidth="1"/>
    <col min="6040" max="6040" width="16.140625" style="138" bestFit="1" customWidth="1"/>
    <col min="6041" max="6041" width="15.140625" style="138" customWidth="1"/>
    <col min="6042" max="6058" width="9.140625" style="138"/>
    <col min="6059" max="6059" width="25.5703125" style="138" bestFit="1" customWidth="1"/>
    <col min="6060" max="6060" width="37.28515625" style="138" bestFit="1" customWidth="1"/>
    <col min="6061" max="6061" width="11" style="138" bestFit="1" customWidth="1"/>
    <col min="6062" max="6062" width="12.42578125" style="138" bestFit="1" customWidth="1"/>
    <col min="6063" max="6063" width="9.140625" style="138"/>
    <col min="6064" max="6064" width="13.85546875" style="138" customWidth="1"/>
    <col min="6065" max="6065" width="12.28515625" style="138" customWidth="1"/>
    <col min="6066" max="6066" width="12.5703125" style="138" customWidth="1"/>
    <col min="6067" max="6067" width="12" style="138" customWidth="1"/>
    <col min="6068" max="6068" width="9.140625" style="138"/>
    <col min="6069" max="6069" width="62.140625" style="138" customWidth="1"/>
    <col min="6070" max="6070" width="19.28515625" style="138" customWidth="1"/>
    <col min="6071" max="6071" width="9.140625" style="138"/>
    <col min="6072" max="6072" width="32.140625" style="138" bestFit="1" customWidth="1"/>
    <col min="6073" max="6074" width="9.140625" style="138"/>
    <col min="6075" max="6075" width="13" style="138" bestFit="1" customWidth="1"/>
    <col min="6076" max="6076" width="7.85546875" style="138" bestFit="1" customWidth="1"/>
    <col min="6077" max="6077" width="9.140625" style="138"/>
    <col min="6078" max="6079" width="14.42578125" style="138" bestFit="1" customWidth="1"/>
    <col min="6080" max="6080" width="9.140625" style="138"/>
    <col min="6081" max="6081" width="14.28515625" style="138" bestFit="1" customWidth="1"/>
    <col min="6082" max="6082" width="13" style="138" bestFit="1" customWidth="1"/>
    <col min="6083" max="6093" width="6.28515625" style="138" bestFit="1" customWidth="1"/>
    <col min="6094" max="6096" width="6.7109375" style="138" customWidth="1"/>
    <col min="6097" max="6097" width="6.85546875" style="138" customWidth="1"/>
    <col min="6098" max="6098" width="9.140625" style="138"/>
    <col min="6099" max="6099" width="28.42578125" style="138" bestFit="1" customWidth="1"/>
    <col min="6100" max="6100" width="17.28515625" style="138" bestFit="1" customWidth="1"/>
    <col min="6101" max="6104" width="19.28515625" style="138" customWidth="1"/>
    <col min="6105" max="6106" width="11.7109375" style="138" customWidth="1"/>
    <col min="6107" max="6108" width="9.140625" style="138"/>
    <col min="6109" max="6109" width="45.28515625" style="138" bestFit="1" customWidth="1"/>
    <col min="6110" max="6110" width="19.140625" style="138" bestFit="1" customWidth="1"/>
    <col min="6111" max="6113" width="10.85546875" style="138" bestFit="1" customWidth="1"/>
    <col min="6114" max="6114" width="11.5703125" style="138" bestFit="1" customWidth="1"/>
    <col min="6115" max="6116" width="11.140625" style="138" bestFit="1" customWidth="1"/>
    <col min="6117" max="6117" width="10.7109375" style="138" bestFit="1" customWidth="1"/>
    <col min="6118" max="6119" width="9.140625" style="138"/>
    <col min="6120" max="6120" width="23" style="138" bestFit="1" customWidth="1"/>
    <col min="6121" max="6121" width="23.7109375" style="138" bestFit="1" customWidth="1"/>
    <col min="6122" max="6122" width="18.5703125" style="138" bestFit="1" customWidth="1"/>
    <col min="6123" max="6123" width="17" style="138" bestFit="1" customWidth="1"/>
    <col min="6124" max="6125" width="9.140625" style="138"/>
    <col min="6126" max="6126" width="27.42578125" style="138" customWidth="1"/>
    <col min="6127" max="6127" width="9.140625" style="138"/>
    <col min="6128" max="6131" width="15.7109375" style="138" customWidth="1"/>
    <col min="6132" max="6132" width="12.85546875" style="138" customWidth="1"/>
    <col min="6133" max="6133" width="12.28515625" style="138" customWidth="1"/>
    <col min="6134" max="6135" width="9.140625" style="138"/>
    <col min="6136" max="6136" width="26.140625" style="138" customWidth="1"/>
    <col min="6137" max="6137" width="9.140625" style="138"/>
    <col min="6138" max="6139" width="9.7109375" style="138" bestFit="1" customWidth="1"/>
    <col min="6140" max="6140" width="17.5703125" style="138" bestFit="1" customWidth="1"/>
    <col min="6141" max="6141" width="12.140625" style="138" customWidth="1"/>
    <col min="6142" max="6143" width="9.140625" style="138"/>
    <col min="6144" max="6144" width="20.42578125" style="138" customWidth="1"/>
    <col min="6145" max="6145" width="9.140625" style="138"/>
    <col min="6146" max="6146" width="9.7109375" style="138" customWidth="1"/>
    <col min="6147" max="6147" width="11.5703125" style="138" customWidth="1"/>
    <col min="6148" max="6148" width="13.85546875" style="138" customWidth="1"/>
    <col min="6149" max="6149" width="10.85546875" style="138" customWidth="1"/>
    <col min="6150" max="6151" width="9.140625" style="138"/>
    <col min="6152" max="6152" width="30.5703125" style="138" customWidth="1"/>
    <col min="6153" max="6153" width="16.28515625" style="138" bestFit="1" customWidth="1"/>
    <col min="6154" max="6154" width="12.85546875" style="138" bestFit="1" customWidth="1"/>
    <col min="6155" max="6155" width="16.5703125" style="138" bestFit="1" customWidth="1"/>
    <col min="6156" max="6156" width="11.5703125" style="138" bestFit="1" customWidth="1"/>
    <col min="6157" max="6277" width="9.140625" style="138"/>
    <col min="6278" max="6278" width="13.42578125" style="138" customWidth="1"/>
    <col min="6279" max="6279" width="34.7109375" style="138" customWidth="1"/>
    <col min="6280" max="6280" width="20.85546875" style="138" customWidth="1"/>
    <col min="6281" max="6281" width="13.28515625" style="138" customWidth="1"/>
    <col min="6282" max="6282" width="11.7109375" style="138" customWidth="1"/>
    <col min="6283" max="6283" width="11.5703125" style="138" customWidth="1"/>
    <col min="6284" max="6284" width="11" style="138" customWidth="1"/>
    <col min="6285" max="6285" width="11.140625" style="138" customWidth="1"/>
    <col min="6286" max="6286" width="11" style="138" customWidth="1"/>
    <col min="6287" max="6287" width="12.7109375" style="138" customWidth="1"/>
    <col min="6288" max="6288" width="11.140625" style="138" customWidth="1"/>
    <col min="6289" max="6289" width="10.7109375" style="138" customWidth="1"/>
    <col min="6290" max="6290" width="10.85546875" style="138" customWidth="1"/>
    <col min="6291" max="6291" width="12.28515625" style="138" customWidth="1"/>
    <col min="6292" max="6292" width="11" style="138" customWidth="1"/>
    <col min="6293" max="6293" width="13.42578125" style="138" bestFit="1" customWidth="1"/>
    <col min="6294" max="6294" width="13" style="138" bestFit="1" customWidth="1"/>
    <col min="6295" max="6295" width="14" style="138" bestFit="1" customWidth="1"/>
    <col min="6296" max="6296" width="16.140625" style="138" bestFit="1" customWidth="1"/>
    <col min="6297" max="6297" width="15.140625" style="138" customWidth="1"/>
    <col min="6298" max="6314" width="9.140625" style="138"/>
    <col min="6315" max="6315" width="25.5703125" style="138" bestFit="1" customWidth="1"/>
    <col min="6316" max="6316" width="37.28515625" style="138" bestFit="1" customWidth="1"/>
    <col min="6317" max="6317" width="11" style="138" bestFit="1" customWidth="1"/>
    <col min="6318" max="6318" width="12.42578125" style="138" bestFit="1" customWidth="1"/>
    <col min="6319" max="6319" width="9.140625" style="138"/>
    <col min="6320" max="6320" width="13.85546875" style="138" customWidth="1"/>
    <col min="6321" max="6321" width="12.28515625" style="138" customWidth="1"/>
    <col min="6322" max="6322" width="12.5703125" style="138" customWidth="1"/>
    <col min="6323" max="6323" width="12" style="138" customWidth="1"/>
    <col min="6324" max="6324" width="9.140625" style="138"/>
    <col min="6325" max="6325" width="62.140625" style="138" customWidth="1"/>
    <col min="6326" max="6326" width="19.28515625" style="138" customWidth="1"/>
    <col min="6327" max="6327" width="9.140625" style="138"/>
    <col min="6328" max="6328" width="32.140625" style="138" bestFit="1" customWidth="1"/>
    <col min="6329" max="6330" width="9.140625" style="138"/>
    <col min="6331" max="6331" width="13" style="138" bestFit="1" customWidth="1"/>
    <col min="6332" max="6332" width="7.85546875" style="138" bestFit="1" customWidth="1"/>
    <col min="6333" max="6333" width="9.140625" style="138"/>
    <col min="6334" max="6335" width="14.42578125" style="138" bestFit="1" customWidth="1"/>
    <col min="6336" max="6336" width="9.140625" style="138"/>
    <col min="6337" max="6337" width="14.28515625" style="138" bestFit="1" customWidth="1"/>
    <col min="6338" max="6338" width="13" style="138" bestFit="1" customWidth="1"/>
    <col min="6339" max="6349" width="6.28515625" style="138" bestFit="1" customWidth="1"/>
    <col min="6350" max="6352" width="6.7109375" style="138" customWidth="1"/>
    <col min="6353" max="6353" width="6.85546875" style="138" customWidth="1"/>
    <col min="6354" max="6354" width="9.140625" style="138"/>
    <col min="6355" max="6355" width="28.42578125" style="138" bestFit="1" customWidth="1"/>
    <col min="6356" max="6356" width="17.28515625" style="138" bestFit="1" customWidth="1"/>
    <col min="6357" max="6360" width="19.28515625" style="138" customWidth="1"/>
    <col min="6361" max="6362" width="11.7109375" style="138" customWidth="1"/>
    <col min="6363" max="6364" width="9.140625" style="138"/>
    <col min="6365" max="6365" width="45.28515625" style="138" bestFit="1" customWidth="1"/>
    <col min="6366" max="6366" width="19.140625" style="138" bestFit="1" customWidth="1"/>
    <col min="6367" max="6369" width="10.85546875" style="138" bestFit="1" customWidth="1"/>
    <col min="6370" max="6370" width="11.5703125" style="138" bestFit="1" customWidth="1"/>
    <col min="6371" max="6372" width="11.140625" style="138" bestFit="1" customWidth="1"/>
    <col min="6373" max="6373" width="10.7109375" style="138" bestFit="1" customWidth="1"/>
    <col min="6374" max="6375" width="9.140625" style="138"/>
    <col min="6376" max="6376" width="23" style="138" bestFit="1" customWidth="1"/>
    <col min="6377" max="6377" width="23.7109375" style="138" bestFit="1" customWidth="1"/>
    <col min="6378" max="6378" width="18.5703125" style="138" bestFit="1" customWidth="1"/>
    <col min="6379" max="6379" width="17" style="138" bestFit="1" customWidth="1"/>
    <col min="6380" max="6381" width="9.140625" style="138"/>
    <col min="6382" max="6382" width="27.42578125" style="138" customWidth="1"/>
    <col min="6383" max="6383" width="9.140625" style="138"/>
    <col min="6384" max="6387" width="15.7109375" style="138" customWidth="1"/>
    <col min="6388" max="6388" width="12.85546875" style="138" customWidth="1"/>
    <col min="6389" max="6389" width="12.28515625" style="138" customWidth="1"/>
    <col min="6390" max="6391" width="9.140625" style="138"/>
    <col min="6392" max="6392" width="26.140625" style="138" customWidth="1"/>
    <col min="6393" max="6393" width="9.140625" style="138"/>
    <col min="6394" max="6395" width="9.7109375" style="138" bestFit="1" customWidth="1"/>
    <col min="6396" max="6396" width="17.5703125" style="138" bestFit="1" customWidth="1"/>
    <col min="6397" max="6397" width="12.140625" style="138" customWidth="1"/>
    <col min="6398" max="6399" width="9.140625" style="138"/>
    <col min="6400" max="6400" width="20.42578125" style="138" customWidth="1"/>
    <col min="6401" max="6401" width="9.140625" style="138"/>
    <col min="6402" max="6402" width="9.7109375" style="138" customWidth="1"/>
    <col min="6403" max="6403" width="11.5703125" style="138" customWidth="1"/>
    <col min="6404" max="6404" width="13.85546875" style="138" customWidth="1"/>
    <col min="6405" max="6405" width="10.85546875" style="138" customWidth="1"/>
    <col min="6406" max="6407" width="9.140625" style="138"/>
    <col min="6408" max="6408" width="30.5703125" style="138" customWidth="1"/>
    <col min="6409" max="6409" width="16.28515625" style="138" bestFit="1" customWidth="1"/>
    <col min="6410" max="6410" width="12.85546875" style="138" bestFit="1" customWidth="1"/>
    <col min="6411" max="6411" width="16.5703125" style="138" bestFit="1" customWidth="1"/>
    <col min="6412" max="6412" width="11.5703125" style="138" bestFit="1" customWidth="1"/>
    <col min="6413" max="6533" width="9.140625" style="138"/>
    <col min="6534" max="6534" width="13.42578125" style="138" customWidth="1"/>
    <col min="6535" max="6535" width="34.7109375" style="138" customWidth="1"/>
    <col min="6536" max="6536" width="20.85546875" style="138" customWidth="1"/>
    <col min="6537" max="6537" width="13.28515625" style="138" customWidth="1"/>
    <col min="6538" max="6538" width="11.7109375" style="138" customWidth="1"/>
    <col min="6539" max="6539" width="11.5703125" style="138" customWidth="1"/>
    <col min="6540" max="6540" width="11" style="138" customWidth="1"/>
    <col min="6541" max="6541" width="11.140625" style="138" customWidth="1"/>
    <col min="6542" max="6542" width="11" style="138" customWidth="1"/>
    <col min="6543" max="6543" width="12.7109375" style="138" customWidth="1"/>
    <col min="6544" max="6544" width="11.140625" style="138" customWidth="1"/>
    <col min="6545" max="6545" width="10.7109375" style="138" customWidth="1"/>
    <col min="6546" max="6546" width="10.85546875" style="138" customWidth="1"/>
    <col min="6547" max="6547" width="12.28515625" style="138" customWidth="1"/>
    <col min="6548" max="6548" width="11" style="138" customWidth="1"/>
    <col min="6549" max="6549" width="13.42578125" style="138" bestFit="1" customWidth="1"/>
    <col min="6550" max="6550" width="13" style="138" bestFit="1" customWidth="1"/>
    <col min="6551" max="6551" width="14" style="138" bestFit="1" customWidth="1"/>
    <col min="6552" max="6552" width="16.140625" style="138" bestFit="1" customWidth="1"/>
    <col min="6553" max="6553" width="15.140625" style="138" customWidth="1"/>
    <col min="6554" max="6570" width="9.140625" style="138"/>
    <col min="6571" max="6571" width="25.5703125" style="138" bestFit="1" customWidth="1"/>
    <col min="6572" max="6572" width="37.28515625" style="138" bestFit="1" customWidth="1"/>
    <col min="6573" max="6573" width="11" style="138" bestFit="1" customWidth="1"/>
    <col min="6574" max="6574" width="12.42578125" style="138" bestFit="1" customWidth="1"/>
    <col min="6575" max="6575" width="9.140625" style="138"/>
    <col min="6576" max="6576" width="13.85546875" style="138" customWidth="1"/>
    <col min="6577" max="6577" width="12.28515625" style="138" customWidth="1"/>
    <col min="6578" max="6578" width="12.5703125" style="138" customWidth="1"/>
    <col min="6579" max="6579" width="12" style="138" customWidth="1"/>
    <col min="6580" max="6580" width="9.140625" style="138"/>
    <col min="6581" max="6581" width="62.140625" style="138" customWidth="1"/>
    <col min="6582" max="6582" width="19.28515625" style="138" customWidth="1"/>
    <col min="6583" max="6583" width="9.140625" style="138"/>
    <col min="6584" max="6584" width="32.140625" style="138" bestFit="1" customWidth="1"/>
    <col min="6585" max="6586" width="9.140625" style="138"/>
    <col min="6587" max="6587" width="13" style="138" bestFit="1" customWidth="1"/>
    <col min="6588" max="6588" width="7.85546875" style="138" bestFit="1" customWidth="1"/>
    <col min="6589" max="6589" width="9.140625" style="138"/>
    <col min="6590" max="6591" width="14.42578125" style="138" bestFit="1" customWidth="1"/>
    <col min="6592" max="6592" width="9.140625" style="138"/>
    <col min="6593" max="6593" width="14.28515625" style="138" bestFit="1" customWidth="1"/>
    <col min="6594" max="6594" width="13" style="138" bestFit="1" customWidth="1"/>
    <col min="6595" max="6605" width="6.28515625" style="138" bestFit="1" customWidth="1"/>
    <col min="6606" max="6608" width="6.7109375" style="138" customWidth="1"/>
    <col min="6609" max="6609" width="6.85546875" style="138" customWidth="1"/>
    <col min="6610" max="6610" width="9.140625" style="138"/>
    <col min="6611" max="6611" width="28.42578125" style="138" bestFit="1" customWidth="1"/>
    <col min="6612" max="6612" width="17.28515625" style="138" bestFit="1" customWidth="1"/>
    <col min="6613" max="6616" width="19.28515625" style="138" customWidth="1"/>
    <col min="6617" max="6618" width="11.7109375" style="138" customWidth="1"/>
    <col min="6619" max="6620" width="9.140625" style="138"/>
    <col min="6621" max="6621" width="45.28515625" style="138" bestFit="1" customWidth="1"/>
    <col min="6622" max="6622" width="19.140625" style="138" bestFit="1" customWidth="1"/>
    <col min="6623" max="6625" width="10.85546875" style="138" bestFit="1" customWidth="1"/>
    <col min="6626" max="6626" width="11.5703125" style="138" bestFit="1" customWidth="1"/>
    <col min="6627" max="6628" width="11.140625" style="138" bestFit="1" customWidth="1"/>
    <col min="6629" max="6629" width="10.7109375" style="138" bestFit="1" customWidth="1"/>
    <col min="6630" max="6631" width="9.140625" style="138"/>
    <col min="6632" max="6632" width="23" style="138" bestFit="1" customWidth="1"/>
    <col min="6633" max="6633" width="23.7109375" style="138" bestFit="1" customWidth="1"/>
    <col min="6634" max="6634" width="18.5703125" style="138" bestFit="1" customWidth="1"/>
    <col min="6635" max="6635" width="17" style="138" bestFit="1" customWidth="1"/>
    <col min="6636" max="6637" width="9.140625" style="138"/>
    <col min="6638" max="6638" width="27.42578125" style="138" customWidth="1"/>
    <col min="6639" max="6639" width="9.140625" style="138"/>
    <col min="6640" max="6643" width="15.7109375" style="138" customWidth="1"/>
    <col min="6644" max="6644" width="12.85546875" style="138" customWidth="1"/>
    <col min="6645" max="6645" width="12.28515625" style="138" customWidth="1"/>
    <col min="6646" max="6647" width="9.140625" style="138"/>
    <col min="6648" max="6648" width="26.140625" style="138" customWidth="1"/>
    <col min="6649" max="6649" width="9.140625" style="138"/>
    <col min="6650" max="6651" width="9.7109375" style="138" bestFit="1" customWidth="1"/>
    <col min="6652" max="6652" width="17.5703125" style="138" bestFit="1" customWidth="1"/>
    <col min="6653" max="6653" width="12.140625" style="138" customWidth="1"/>
    <col min="6654" max="6655" width="9.140625" style="138"/>
    <col min="6656" max="6656" width="20.42578125" style="138" customWidth="1"/>
    <col min="6657" max="6657" width="9.140625" style="138"/>
    <col min="6658" max="6658" width="9.7109375" style="138" customWidth="1"/>
    <col min="6659" max="6659" width="11.5703125" style="138" customWidth="1"/>
    <col min="6660" max="6660" width="13.85546875" style="138" customWidth="1"/>
    <col min="6661" max="6661" width="10.85546875" style="138" customWidth="1"/>
    <col min="6662" max="6663" width="9.140625" style="138"/>
    <col min="6664" max="6664" width="30.5703125" style="138" customWidth="1"/>
    <col min="6665" max="6665" width="16.28515625" style="138" bestFit="1" customWidth="1"/>
    <col min="6666" max="6666" width="12.85546875" style="138" bestFit="1" customWidth="1"/>
    <col min="6667" max="6667" width="16.5703125" style="138" bestFit="1" customWidth="1"/>
    <col min="6668" max="6668" width="11.5703125" style="138" bestFit="1" customWidth="1"/>
    <col min="6669" max="6789" width="9.140625" style="138"/>
    <col min="6790" max="6790" width="13.42578125" style="138" customWidth="1"/>
    <col min="6791" max="6791" width="34.7109375" style="138" customWidth="1"/>
    <col min="6792" max="6792" width="20.85546875" style="138" customWidth="1"/>
    <col min="6793" max="6793" width="13.28515625" style="138" customWidth="1"/>
    <col min="6794" max="6794" width="11.7109375" style="138" customWidth="1"/>
    <col min="6795" max="6795" width="11.5703125" style="138" customWidth="1"/>
    <col min="6796" max="6796" width="11" style="138" customWidth="1"/>
    <col min="6797" max="6797" width="11.140625" style="138" customWidth="1"/>
    <col min="6798" max="6798" width="11" style="138" customWidth="1"/>
    <col min="6799" max="6799" width="12.7109375" style="138" customWidth="1"/>
    <col min="6800" max="6800" width="11.140625" style="138" customWidth="1"/>
    <col min="6801" max="6801" width="10.7109375" style="138" customWidth="1"/>
    <col min="6802" max="6802" width="10.85546875" style="138" customWidth="1"/>
    <col min="6803" max="6803" width="12.28515625" style="138" customWidth="1"/>
    <col min="6804" max="6804" width="11" style="138" customWidth="1"/>
    <col min="6805" max="6805" width="13.42578125" style="138" bestFit="1" customWidth="1"/>
    <col min="6806" max="6806" width="13" style="138" bestFit="1" customWidth="1"/>
    <col min="6807" max="6807" width="14" style="138" bestFit="1" customWidth="1"/>
    <col min="6808" max="6808" width="16.140625" style="138" bestFit="1" customWidth="1"/>
    <col min="6809" max="6809" width="15.140625" style="138" customWidth="1"/>
    <col min="6810" max="6826" width="9.140625" style="138"/>
    <col min="6827" max="6827" width="25.5703125" style="138" bestFit="1" customWidth="1"/>
    <col min="6828" max="6828" width="37.28515625" style="138" bestFit="1" customWidth="1"/>
    <col min="6829" max="6829" width="11" style="138" bestFit="1" customWidth="1"/>
    <col min="6830" max="6830" width="12.42578125" style="138" bestFit="1" customWidth="1"/>
    <col min="6831" max="6831" width="9.140625" style="138"/>
    <col min="6832" max="6832" width="13.85546875" style="138" customWidth="1"/>
    <col min="6833" max="6833" width="12.28515625" style="138" customWidth="1"/>
    <col min="6834" max="6834" width="12.5703125" style="138" customWidth="1"/>
    <col min="6835" max="6835" width="12" style="138" customWidth="1"/>
    <col min="6836" max="6836" width="9.140625" style="138"/>
    <col min="6837" max="6837" width="62.140625" style="138" customWidth="1"/>
    <col min="6838" max="6838" width="19.28515625" style="138" customWidth="1"/>
    <col min="6839" max="6839" width="9.140625" style="138"/>
    <col min="6840" max="6840" width="32.140625" style="138" bestFit="1" customWidth="1"/>
    <col min="6841" max="6842" width="9.140625" style="138"/>
    <col min="6843" max="6843" width="13" style="138" bestFit="1" customWidth="1"/>
    <col min="6844" max="6844" width="7.85546875" style="138" bestFit="1" customWidth="1"/>
    <col min="6845" max="6845" width="9.140625" style="138"/>
    <col min="6846" max="6847" width="14.42578125" style="138" bestFit="1" customWidth="1"/>
    <col min="6848" max="6848" width="9.140625" style="138"/>
    <col min="6849" max="6849" width="14.28515625" style="138" bestFit="1" customWidth="1"/>
    <col min="6850" max="6850" width="13" style="138" bestFit="1" customWidth="1"/>
    <col min="6851" max="6861" width="6.28515625" style="138" bestFit="1" customWidth="1"/>
    <col min="6862" max="6864" width="6.7109375" style="138" customWidth="1"/>
    <col min="6865" max="6865" width="6.85546875" style="138" customWidth="1"/>
    <col min="6866" max="6866" width="9.140625" style="138"/>
    <col min="6867" max="6867" width="28.42578125" style="138" bestFit="1" customWidth="1"/>
    <col min="6868" max="6868" width="17.28515625" style="138" bestFit="1" customWidth="1"/>
    <col min="6869" max="6872" width="19.28515625" style="138" customWidth="1"/>
    <col min="6873" max="6874" width="11.7109375" style="138" customWidth="1"/>
    <col min="6875" max="6876" width="9.140625" style="138"/>
    <col min="6877" max="6877" width="45.28515625" style="138" bestFit="1" customWidth="1"/>
    <col min="6878" max="6878" width="19.140625" style="138" bestFit="1" customWidth="1"/>
    <col min="6879" max="6881" width="10.85546875" style="138" bestFit="1" customWidth="1"/>
    <col min="6882" max="6882" width="11.5703125" style="138" bestFit="1" customWidth="1"/>
    <col min="6883" max="6884" width="11.140625" style="138" bestFit="1" customWidth="1"/>
    <col min="6885" max="6885" width="10.7109375" style="138" bestFit="1" customWidth="1"/>
    <col min="6886" max="6887" width="9.140625" style="138"/>
    <col min="6888" max="6888" width="23" style="138" bestFit="1" customWidth="1"/>
    <col min="6889" max="6889" width="23.7109375" style="138" bestFit="1" customWidth="1"/>
    <col min="6890" max="6890" width="18.5703125" style="138" bestFit="1" customWidth="1"/>
    <col min="6891" max="6891" width="17" style="138" bestFit="1" customWidth="1"/>
    <col min="6892" max="6893" width="9.140625" style="138"/>
    <col min="6894" max="6894" width="27.42578125" style="138" customWidth="1"/>
    <col min="6895" max="6895" width="9.140625" style="138"/>
    <col min="6896" max="6899" width="15.7109375" style="138" customWidth="1"/>
    <col min="6900" max="6900" width="12.85546875" style="138" customWidth="1"/>
    <col min="6901" max="6901" width="12.28515625" style="138" customWidth="1"/>
    <col min="6902" max="6903" width="9.140625" style="138"/>
    <col min="6904" max="6904" width="26.140625" style="138" customWidth="1"/>
    <col min="6905" max="6905" width="9.140625" style="138"/>
    <col min="6906" max="6907" width="9.7109375" style="138" bestFit="1" customWidth="1"/>
    <col min="6908" max="6908" width="17.5703125" style="138" bestFit="1" customWidth="1"/>
    <col min="6909" max="6909" width="12.140625" style="138" customWidth="1"/>
    <col min="6910" max="6911" width="9.140625" style="138"/>
    <col min="6912" max="6912" width="20.42578125" style="138" customWidth="1"/>
    <col min="6913" max="6913" width="9.140625" style="138"/>
    <col min="6914" max="6914" width="9.7109375" style="138" customWidth="1"/>
    <col min="6915" max="6915" width="11.5703125" style="138" customWidth="1"/>
    <col min="6916" max="6916" width="13.85546875" style="138" customWidth="1"/>
    <col min="6917" max="6917" width="10.85546875" style="138" customWidth="1"/>
    <col min="6918" max="6919" width="9.140625" style="138"/>
    <col min="6920" max="6920" width="30.5703125" style="138" customWidth="1"/>
    <col min="6921" max="6921" width="16.28515625" style="138" bestFit="1" customWidth="1"/>
    <col min="6922" max="6922" width="12.85546875" style="138" bestFit="1" customWidth="1"/>
    <col min="6923" max="6923" width="16.5703125" style="138" bestFit="1" customWidth="1"/>
    <col min="6924" max="6924" width="11.5703125" style="138" bestFit="1" customWidth="1"/>
    <col min="6925" max="7045" width="9.140625" style="138"/>
    <col min="7046" max="7046" width="13.42578125" style="138" customWidth="1"/>
    <col min="7047" max="7047" width="34.7109375" style="138" customWidth="1"/>
    <col min="7048" max="7048" width="20.85546875" style="138" customWidth="1"/>
    <col min="7049" max="7049" width="13.28515625" style="138" customWidth="1"/>
    <col min="7050" max="7050" width="11.7109375" style="138" customWidth="1"/>
    <col min="7051" max="7051" width="11.5703125" style="138" customWidth="1"/>
    <col min="7052" max="7052" width="11" style="138" customWidth="1"/>
    <col min="7053" max="7053" width="11.140625" style="138" customWidth="1"/>
    <col min="7054" max="7054" width="11" style="138" customWidth="1"/>
    <col min="7055" max="7055" width="12.7109375" style="138" customWidth="1"/>
    <col min="7056" max="7056" width="11.140625" style="138" customWidth="1"/>
    <col min="7057" max="7057" width="10.7109375" style="138" customWidth="1"/>
    <col min="7058" max="7058" width="10.85546875" style="138" customWidth="1"/>
    <col min="7059" max="7059" width="12.28515625" style="138" customWidth="1"/>
    <col min="7060" max="7060" width="11" style="138" customWidth="1"/>
    <col min="7061" max="7061" width="13.42578125" style="138" bestFit="1" customWidth="1"/>
    <col min="7062" max="7062" width="13" style="138" bestFit="1" customWidth="1"/>
    <col min="7063" max="7063" width="14" style="138" bestFit="1" customWidth="1"/>
    <col min="7064" max="7064" width="16.140625" style="138" bestFit="1" customWidth="1"/>
    <col min="7065" max="7065" width="15.140625" style="138" customWidth="1"/>
    <col min="7066" max="7082" width="9.140625" style="138"/>
    <col min="7083" max="7083" width="25.5703125" style="138" bestFit="1" customWidth="1"/>
    <col min="7084" max="7084" width="37.28515625" style="138" bestFit="1" customWidth="1"/>
    <col min="7085" max="7085" width="11" style="138" bestFit="1" customWidth="1"/>
    <col min="7086" max="7086" width="12.42578125" style="138" bestFit="1" customWidth="1"/>
    <col min="7087" max="7087" width="9.140625" style="138"/>
    <col min="7088" max="7088" width="13.85546875" style="138" customWidth="1"/>
    <col min="7089" max="7089" width="12.28515625" style="138" customWidth="1"/>
    <col min="7090" max="7090" width="12.5703125" style="138" customWidth="1"/>
    <col min="7091" max="7091" width="12" style="138" customWidth="1"/>
    <col min="7092" max="7092" width="9.140625" style="138"/>
    <col min="7093" max="7093" width="62.140625" style="138" customWidth="1"/>
    <col min="7094" max="7094" width="19.28515625" style="138" customWidth="1"/>
    <col min="7095" max="7095" width="9.140625" style="138"/>
    <col min="7096" max="7096" width="32.140625" style="138" bestFit="1" customWidth="1"/>
    <col min="7097" max="7098" width="9.140625" style="138"/>
    <col min="7099" max="7099" width="13" style="138" bestFit="1" customWidth="1"/>
    <col min="7100" max="7100" width="7.85546875" style="138" bestFit="1" customWidth="1"/>
    <col min="7101" max="7101" width="9.140625" style="138"/>
    <col min="7102" max="7103" width="14.42578125" style="138" bestFit="1" customWidth="1"/>
    <col min="7104" max="7104" width="9.140625" style="138"/>
    <col min="7105" max="7105" width="14.28515625" style="138" bestFit="1" customWidth="1"/>
    <col min="7106" max="7106" width="13" style="138" bestFit="1" customWidth="1"/>
    <col min="7107" max="7117" width="6.28515625" style="138" bestFit="1" customWidth="1"/>
    <col min="7118" max="7120" width="6.7109375" style="138" customWidth="1"/>
    <col min="7121" max="7121" width="6.85546875" style="138" customWidth="1"/>
    <col min="7122" max="7122" width="9.140625" style="138"/>
    <col min="7123" max="7123" width="28.42578125" style="138" bestFit="1" customWidth="1"/>
    <col min="7124" max="7124" width="17.28515625" style="138" bestFit="1" customWidth="1"/>
    <col min="7125" max="7128" width="19.28515625" style="138" customWidth="1"/>
    <col min="7129" max="7130" width="11.7109375" style="138" customWidth="1"/>
    <col min="7131" max="7132" width="9.140625" style="138"/>
    <col min="7133" max="7133" width="45.28515625" style="138" bestFit="1" customWidth="1"/>
    <col min="7134" max="7134" width="19.140625" style="138" bestFit="1" customWidth="1"/>
    <col min="7135" max="7137" width="10.85546875" style="138" bestFit="1" customWidth="1"/>
    <col min="7138" max="7138" width="11.5703125" style="138" bestFit="1" customWidth="1"/>
    <col min="7139" max="7140" width="11.140625" style="138" bestFit="1" customWidth="1"/>
    <col min="7141" max="7141" width="10.7109375" style="138" bestFit="1" customWidth="1"/>
    <col min="7142" max="7143" width="9.140625" style="138"/>
    <col min="7144" max="7144" width="23" style="138" bestFit="1" customWidth="1"/>
    <col min="7145" max="7145" width="23.7109375" style="138" bestFit="1" customWidth="1"/>
    <col min="7146" max="7146" width="18.5703125" style="138" bestFit="1" customWidth="1"/>
    <col min="7147" max="7147" width="17" style="138" bestFit="1" customWidth="1"/>
    <col min="7148" max="7149" width="9.140625" style="138"/>
    <col min="7150" max="7150" width="27.42578125" style="138" customWidth="1"/>
    <col min="7151" max="7151" width="9.140625" style="138"/>
    <col min="7152" max="7155" width="15.7109375" style="138" customWidth="1"/>
    <col min="7156" max="7156" width="12.85546875" style="138" customWidth="1"/>
    <col min="7157" max="7157" width="12.28515625" style="138" customWidth="1"/>
    <col min="7158" max="7159" width="9.140625" style="138"/>
    <col min="7160" max="7160" width="26.140625" style="138" customWidth="1"/>
    <col min="7161" max="7161" width="9.140625" style="138"/>
    <col min="7162" max="7163" width="9.7109375" style="138" bestFit="1" customWidth="1"/>
    <col min="7164" max="7164" width="17.5703125" style="138" bestFit="1" customWidth="1"/>
    <col min="7165" max="7165" width="12.140625" style="138" customWidth="1"/>
    <col min="7166" max="7167" width="9.140625" style="138"/>
    <col min="7168" max="7168" width="20.42578125" style="138" customWidth="1"/>
    <col min="7169" max="7169" width="9.140625" style="138"/>
    <col min="7170" max="7170" width="9.7109375" style="138" customWidth="1"/>
    <col min="7171" max="7171" width="11.5703125" style="138" customWidth="1"/>
    <col min="7172" max="7172" width="13.85546875" style="138" customWidth="1"/>
    <col min="7173" max="7173" width="10.85546875" style="138" customWidth="1"/>
    <col min="7174" max="7175" width="9.140625" style="138"/>
    <col min="7176" max="7176" width="30.5703125" style="138" customWidth="1"/>
    <col min="7177" max="7177" width="16.28515625" style="138" bestFit="1" customWidth="1"/>
    <col min="7178" max="7178" width="12.85546875" style="138" bestFit="1" customWidth="1"/>
    <col min="7179" max="7179" width="16.5703125" style="138" bestFit="1" customWidth="1"/>
    <col min="7180" max="7180" width="11.5703125" style="138" bestFit="1" customWidth="1"/>
    <col min="7181" max="7301" width="9.140625" style="138"/>
    <col min="7302" max="7302" width="13.42578125" style="138" customWidth="1"/>
    <col min="7303" max="7303" width="34.7109375" style="138" customWidth="1"/>
    <col min="7304" max="7304" width="20.85546875" style="138" customWidth="1"/>
    <col min="7305" max="7305" width="13.28515625" style="138" customWidth="1"/>
    <col min="7306" max="7306" width="11.7109375" style="138" customWidth="1"/>
    <col min="7307" max="7307" width="11.5703125" style="138" customWidth="1"/>
    <col min="7308" max="7308" width="11" style="138" customWidth="1"/>
    <col min="7309" max="7309" width="11.140625" style="138" customWidth="1"/>
    <col min="7310" max="7310" width="11" style="138" customWidth="1"/>
    <col min="7311" max="7311" width="12.7109375" style="138" customWidth="1"/>
    <col min="7312" max="7312" width="11.140625" style="138" customWidth="1"/>
    <col min="7313" max="7313" width="10.7109375" style="138" customWidth="1"/>
    <col min="7314" max="7314" width="10.85546875" style="138" customWidth="1"/>
    <col min="7315" max="7315" width="12.28515625" style="138" customWidth="1"/>
    <col min="7316" max="7316" width="11" style="138" customWidth="1"/>
    <col min="7317" max="7317" width="13.42578125" style="138" bestFit="1" customWidth="1"/>
    <col min="7318" max="7318" width="13" style="138" bestFit="1" customWidth="1"/>
    <col min="7319" max="7319" width="14" style="138" bestFit="1" customWidth="1"/>
    <col min="7320" max="7320" width="16.140625" style="138" bestFit="1" customWidth="1"/>
    <col min="7321" max="7321" width="15.140625" style="138" customWidth="1"/>
    <col min="7322" max="7338" width="9.140625" style="138"/>
    <col min="7339" max="7339" width="25.5703125" style="138" bestFit="1" customWidth="1"/>
    <col min="7340" max="7340" width="37.28515625" style="138" bestFit="1" customWidth="1"/>
    <col min="7341" max="7341" width="11" style="138" bestFit="1" customWidth="1"/>
    <col min="7342" max="7342" width="12.42578125" style="138" bestFit="1" customWidth="1"/>
    <col min="7343" max="7343" width="9.140625" style="138"/>
    <col min="7344" max="7344" width="13.85546875" style="138" customWidth="1"/>
    <col min="7345" max="7345" width="12.28515625" style="138" customWidth="1"/>
    <col min="7346" max="7346" width="12.5703125" style="138" customWidth="1"/>
    <col min="7347" max="7347" width="12" style="138" customWidth="1"/>
    <col min="7348" max="7348" width="9.140625" style="138"/>
    <col min="7349" max="7349" width="62.140625" style="138" customWidth="1"/>
    <col min="7350" max="7350" width="19.28515625" style="138" customWidth="1"/>
    <col min="7351" max="7351" width="9.140625" style="138"/>
    <col min="7352" max="7352" width="32.140625" style="138" bestFit="1" customWidth="1"/>
    <col min="7353" max="7354" width="9.140625" style="138"/>
    <col min="7355" max="7355" width="13" style="138" bestFit="1" customWidth="1"/>
    <col min="7356" max="7356" width="7.85546875" style="138" bestFit="1" customWidth="1"/>
    <col min="7357" max="7357" width="9.140625" style="138"/>
    <col min="7358" max="7359" width="14.42578125" style="138" bestFit="1" customWidth="1"/>
    <col min="7360" max="7360" width="9.140625" style="138"/>
    <col min="7361" max="7361" width="14.28515625" style="138" bestFit="1" customWidth="1"/>
    <col min="7362" max="7362" width="13" style="138" bestFit="1" customWidth="1"/>
    <col min="7363" max="7373" width="6.28515625" style="138" bestFit="1" customWidth="1"/>
    <col min="7374" max="7376" width="6.7109375" style="138" customWidth="1"/>
    <col min="7377" max="7377" width="6.85546875" style="138" customWidth="1"/>
    <col min="7378" max="7378" width="9.140625" style="138"/>
    <col min="7379" max="7379" width="28.42578125" style="138" bestFit="1" customWidth="1"/>
    <col min="7380" max="7380" width="17.28515625" style="138" bestFit="1" customWidth="1"/>
    <col min="7381" max="7384" width="19.28515625" style="138" customWidth="1"/>
    <col min="7385" max="7386" width="11.7109375" style="138" customWidth="1"/>
    <col min="7387" max="7388" width="9.140625" style="138"/>
    <col min="7389" max="7389" width="45.28515625" style="138" bestFit="1" customWidth="1"/>
    <col min="7390" max="7390" width="19.140625" style="138" bestFit="1" customWidth="1"/>
    <col min="7391" max="7393" width="10.85546875" style="138" bestFit="1" customWidth="1"/>
    <col min="7394" max="7394" width="11.5703125" style="138" bestFit="1" customWidth="1"/>
    <col min="7395" max="7396" width="11.140625" style="138" bestFit="1" customWidth="1"/>
    <col min="7397" max="7397" width="10.7109375" style="138" bestFit="1" customWidth="1"/>
    <col min="7398" max="7399" width="9.140625" style="138"/>
    <col min="7400" max="7400" width="23" style="138" bestFit="1" customWidth="1"/>
    <col min="7401" max="7401" width="23.7109375" style="138" bestFit="1" customWidth="1"/>
    <col min="7402" max="7402" width="18.5703125" style="138" bestFit="1" customWidth="1"/>
    <col min="7403" max="7403" width="17" style="138" bestFit="1" customWidth="1"/>
    <col min="7404" max="7405" width="9.140625" style="138"/>
    <col min="7406" max="7406" width="27.42578125" style="138" customWidth="1"/>
    <col min="7407" max="7407" width="9.140625" style="138"/>
    <col min="7408" max="7411" width="15.7109375" style="138" customWidth="1"/>
    <col min="7412" max="7412" width="12.85546875" style="138" customWidth="1"/>
    <col min="7413" max="7413" width="12.28515625" style="138" customWidth="1"/>
    <col min="7414" max="7415" width="9.140625" style="138"/>
    <col min="7416" max="7416" width="26.140625" style="138" customWidth="1"/>
    <col min="7417" max="7417" width="9.140625" style="138"/>
    <col min="7418" max="7419" width="9.7109375" style="138" bestFit="1" customWidth="1"/>
    <col min="7420" max="7420" width="17.5703125" style="138" bestFit="1" customWidth="1"/>
    <col min="7421" max="7421" width="12.140625" style="138" customWidth="1"/>
    <col min="7422" max="7423" width="9.140625" style="138"/>
    <col min="7424" max="7424" width="20.42578125" style="138" customWidth="1"/>
    <col min="7425" max="7425" width="9.140625" style="138"/>
    <col min="7426" max="7426" width="9.7109375" style="138" customWidth="1"/>
    <col min="7427" max="7427" width="11.5703125" style="138" customWidth="1"/>
    <col min="7428" max="7428" width="13.85546875" style="138" customWidth="1"/>
    <col min="7429" max="7429" width="10.85546875" style="138" customWidth="1"/>
    <col min="7430" max="7431" width="9.140625" style="138"/>
    <col min="7432" max="7432" width="30.5703125" style="138" customWidth="1"/>
    <col min="7433" max="7433" width="16.28515625" style="138" bestFit="1" customWidth="1"/>
    <col min="7434" max="7434" width="12.85546875" style="138" bestFit="1" customWidth="1"/>
    <col min="7435" max="7435" width="16.5703125" style="138" bestFit="1" customWidth="1"/>
    <col min="7436" max="7436" width="11.5703125" style="138" bestFit="1" customWidth="1"/>
    <col min="7437" max="7557" width="9.140625" style="138"/>
    <col min="7558" max="7558" width="13.42578125" style="138" customWidth="1"/>
    <col min="7559" max="7559" width="34.7109375" style="138" customWidth="1"/>
    <col min="7560" max="7560" width="20.85546875" style="138" customWidth="1"/>
    <col min="7561" max="7561" width="13.28515625" style="138" customWidth="1"/>
    <col min="7562" max="7562" width="11.7109375" style="138" customWidth="1"/>
    <col min="7563" max="7563" width="11.5703125" style="138" customWidth="1"/>
    <col min="7564" max="7564" width="11" style="138" customWidth="1"/>
    <col min="7565" max="7565" width="11.140625" style="138" customWidth="1"/>
    <col min="7566" max="7566" width="11" style="138" customWidth="1"/>
    <col min="7567" max="7567" width="12.7109375" style="138" customWidth="1"/>
    <col min="7568" max="7568" width="11.140625" style="138" customWidth="1"/>
    <col min="7569" max="7569" width="10.7109375" style="138" customWidth="1"/>
    <col min="7570" max="7570" width="10.85546875" style="138" customWidth="1"/>
    <col min="7571" max="7571" width="12.28515625" style="138" customWidth="1"/>
    <col min="7572" max="7572" width="11" style="138" customWidth="1"/>
    <col min="7573" max="7573" width="13.42578125" style="138" bestFit="1" customWidth="1"/>
    <col min="7574" max="7574" width="13" style="138" bestFit="1" customWidth="1"/>
    <col min="7575" max="7575" width="14" style="138" bestFit="1" customWidth="1"/>
    <col min="7576" max="7576" width="16.140625" style="138" bestFit="1" customWidth="1"/>
    <col min="7577" max="7577" width="15.140625" style="138" customWidth="1"/>
    <col min="7578" max="7594" width="9.140625" style="138"/>
    <col min="7595" max="7595" width="25.5703125" style="138" bestFit="1" customWidth="1"/>
    <col min="7596" max="7596" width="37.28515625" style="138" bestFit="1" customWidth="1"/>
    <col min="7597" max="7597" width="11" style="138" bestFit="1" customWidth="1"/>
    <col min="7598" max="7598" width="12.42578125" style="138" bestFit="1" customWidth="1"/>
    <col min="7599" max="7599" width="9.140625" style="138"/>
    <col min="7600" max="7600" width="13.85546875" style="138" customWidth="1"/>
    <col min="7601" max="7601" width="12.28515625" style="138" customWidth="1"/>
    <col min="7602" max="7602" width="12.5703125" style="138" customWidth="1"/>
    <col min="7603" max="7603" width="12" style="138" customWidth="1"/>
    <col min="7604" max="7604" width="9.140625" style="138"/>
    <col min="7605" max="7605" width="62.140625" style="138" customWidth="1"/>
    <col min="7606" max="7606" width="19.28515625" style="138" customWidth="1"/>
    <col min="7607" max="7607" width="9.140625" style="138"/>
    <col min="7608" max="7608" width="32.140625" style="138" bestFit="1" customWidth="1"/>
    <col min="7609" max="7610" width="9.140625" style="138"/>
    <col min="7611" max="7611" width="13" style="138" bestFit="1" customWidth="1"/>
    <col min="7612" max="7612" width="7.85546875" style="138" bestFit="1" customWidth="1"/>
    <col min="7613" max="7613" width="9.140625" style="138"/>
    <col min="7614" max="7615" width="14.42578125" style="138" bestFit="1" customWidth="1"/>
    <col min="7616" max="7616" width="9.140625" style="138"/>
    <col min="7617" max="7617" width="14.28515625" style="138" bestFit="1" customWidth="1"/>
    <col min="7618" max="7618" width="13" style="138" bestFit="1" customWidth="1"/>
    <col min="7619" max="7629" width="6.28515625" style="138" bestFit="1" customWidth="1"/>
    <col min="7630" max="7632" width="6.7109375" style="138" customWidth="1"/>
    <col min="7633" max="7633" width="6.85546875" style="138" customWidth="1"/>
    <col min="7634" max="7634" width="9.140625" style="138"/>
    <col min="7635" max="7635" width="28.42578125" style="138" bestFit="1" customWidth="1"/>
    <col min="7636" max="7636" width="17.28515625" style="138" bestFit="1" customWidth="1"/>
    <col min="7637" max="7640" width="19.28515625" style="138" customWidth="1"/>
    <col min="7641" max="7642" width="11.7109375" style="138" customWidth="1"/>
    <col min="7643" max="7644" width="9.140625" style="138"/>
    <col min="7645" max="7645" width="45.28515625" style="138" bestFit="1" customWidth="1"/>
    <col min="7646" max="7646" width="19.140625" style="138" bestFit="1" customWidth="1"/>
    <col min="7647" max="7649" width="10.85546875" style="138" bestFit="1" customWidth="1"/>
    <col min="7650" max="7650" width="11.5703125" style="138" bestFit="1" customWidth="1"/>
    <col min="7651" max="7652" width="11.140625" style="138" bestFit="1" customWidth="1"/>
    <col min="7653" max="7653" width="10.7109375" style="138" bestFit="1" customWidth="1"/>
    <col min="7654" max="7655" width="9.140625" style="138"/>
    <col min="7656" max="7656" width="23" style="138" bestFit="1" customWidth="1"/>
    <col min="7657" max="7657" width="23.7109375" style="138" bestFit="1" customWidth="1"/>
    <col min="7658" max="7658" width="18.5703125" style="138" bestFit="1" customWidth="1"/>
    <col min="7659" max="7659" width="17" style="138" bestFit="1" customWidth="1"/>
    <col min="7660" max="7661" width="9.140625" style="138"/>
    <col min="7662" max="7662" width="27.42578125" style="138" customWidth="1"/>
    <col min="7663" max="7663" width="9.140625" style="138"/>
    <col min="7664" max="7667" width="15.7109375" style="138" customWidth="1"/>
    <col min="7668" max="7668" width="12.85546875" style="138" customWidth="1"/>
    <col min="7669" max="7669" width="12.28515625" style="138" customWidth="1"/>
    <col min="7670" max="7671" width="9.140625" style="138"/>
    <col min="7672" max="7672" width="26.140625" style="138" customWidth="1"/>
    <col min="7673" max="7673" width="9.140625" style="138"/>
    <col min="7674" max="7675" width="9.7109375" style="138" bestFit="1" customWidth="1"/>
    <col min="7676" max="7676" width="17.5703125" style="138" bestFit="1" customWidth="1"/>
    <col min="7677" max="7677" width="12.140625" style="138" customWidth="1"/>
    <col min="7678" max="7679" width="9.140625" style="138"/>
    <col min="7680" max="7680" width="20.42578125" style="138" customWidth="1"/>
    <col min="7681" max="7681" width="9.140625" style="138"/>
    <col min="7682" max="7682" width="9.7109375" style="138" customWidth="1"/>
    <col min="7683" max="7683" width="11.5703125" style="138" customWidth="1"/>
    <col min="7684" max="7684" width="13.85546875" style="138" customWidth="1"/>
    <col min="7685" max="7685" width="10.85546875" style="138" customWidth="1"/>
    <col min="7686" max="7687" width="9.140625" style="138"/>
    <col min="7688" max="7688" width="30.5703125" style="138" customWidth="1"/>
    <col min="7689" max="7689" width="16.28515625" style="138" bestFit="1" customWidth="1"/>
    <col min="7690" max="7690" width="12.85546875" style="138" bestFit="1" customWidth="1"/>
    <col min="7691" max="7691" width="16.5703125" style="138" bestFit="1" customWidth="1"/>
    <col min="7692" max="7692" width="11.5703125" style="138" bestFit="1" customWidth="1"/>
    <col min="7693" max="7813" width="9.140625" style="138"/>
    <col min="7814" max="7814" width="13.42578125" style="138" customWidth="1"/>
    <col min="7815" max="7815" width="34.7109375" style="138" customWidth="1"/>
    <col min="7816" max="7816" width="20.85546875" style="138" customWidth="1"/>
    <col min="7817" max="7817" width="13.28515625" style="138" customWidth="1"/>
    <col min="7818" max="7818" width="11.7109375" style="138" customWidth="1"/>
    <col min="7819" max="7819" width="11.5703125" style="138" customWidth="1"/>
    <col min="7820" max="7820" width="11" style="138" customWidth="1"/>
    <col min="7821" max="7821" width="11.140625" style="138" customWidth="1"/>
    <col min="7822" max="7822" width="11" style="138" customWidth="1"/>
    <col min="7823" max="7823" width="12.7109375" style="138" customWidth="1"/>
    <col min="7824" max="7824" width="11.140625" style="138" customWidth="1"/>
    <col min="7825" max="7825" width="10.7109375" style="138" customWidth="1"/>
    <col min="7826" max="7826" width="10.85546875" style="138" customWidth="1"/>
    <col min="7827" max="7827" width="12.28515625" style="138" customWidth="1"/>
    <col min="7828" max="7828" width="11" style="138" customWidth="1"/>
    <col min="7829" max="7829" width="13.42578125" style="138" bestFit="1" customWidth="1"/>
    <col min="7830" max="7830" width="13" style="138" bestFit="1" customWidth="1"/>
    <col min="7831" max="7831" width="14" style="138" bestFit="1" customWidth="1"/>
    <col min="7832" max="7832" width="16.140625" style="138" bestFit="1" customWidth="1"/>
    <col min="7833" max="7833" width="15.140625" style="138" customWidth="1"/>
    <col min="7834" max="7850" width="9.140625" style="138"/>
    <col min="7851" max="7851" width="25.5703125" style="138" bestFit="1" customWidth="1"/>
    <col min="7852" max="7852" width="37.28515625" style="138" bestFit="1" customWidth="1"/>
    <col min="7853" max="7853" width="11" style="138" bestFit="1" customWidth="1"/>
    <col min="7854" max="7854" width="12.42578125" style="138" bestFit="1" customWidth="1"/>
    <col min="7855" max="7855" width="9.140625" style="138"/>
    <col min="7856" max="7856" width="13.85546875" style="138" customWidth="1"/>
    <col min="7857" max="7857" width="12.28515625" style="138" customWidth="1"/>
    <col min="7858" max="7858" width="12.5703125" style="138" customWidth="1"/>
    <col min="7859" max="7859" width="12" style="138" customWidth="1"/>
    <col min="7860" max="7860" width="9.140625" style="138"/>
    <col min="7861" max="7861" width="62.140625" style="138" customWidth="1"/>
    <col min="7862" max="7862" width="19.28515625" style="138" customWidth="1"/>
    <col min="7863" max="7863" width="9.140625" style="138"/>
    <col min="7864" max="7864" width="32.140625" style="138" bestFit="1" customWidth="1"/>
    <col min="7865" max="7866" width="9.140625" style="138"/>
    <col min="7867" max="7867" width="13" style="138" bestFit="1" customWidth="1"/>
    <col min="7868" max="7868" width="7.85546875" style="138" bestFit="1" customWidth="1"/>
    <col min="7869" max="7869" width="9.140625" style="138"/>
    <col min="7870" max="7871" width="14.42578125" style="138" bestFit="1" customWidth="1"/>
    <col min="7872" max="7872" width="9.140625" style="138"/>
    <col min="7873" max="7873" width="14.28515625" style="138" bestFit="1" customWidth="1"/>
    <col min="7874" max="7874" width="13" style="138" bestFit="1" customWidth="1"/>
    <col min="7875" max="7885" width="6.28515625" style="138" bestFit="1" customWidth="1"/>
    <col min="7886" max="7888" width="6.7109375" style="138" customWidth="1"/>
    <col min="7889" max="7889" width="6.85546875" style="138" customWidth="1"/>
    <col min="7890" max="7890" width="9.140625" style="138"/>
    <col min="7891" max="7891" width="28.42578125" style="138" bestFit="1" customWidth="1"/>
    <col min="7892" max="7892" width="17.28515625" style="138" bestFit="1" customWidth="1"/>
    <col min="7893" max="7896" width="19.28515625" style="138" customWidth="1"/>
    <col min="7897" max="7898" width="11.7109375" style="138" customWidth="1"/>
    <col min="7899" max="7900" width="9.140625" style="138"/>
    <col min="7901" max="7901" width="45.28515625" style="138" bestFit="1" customWidth="1"/>
    <col min="7902" max="7902" width="19.140625" style="138" bestFit="1" customWidth="1"/>
    <col min="7903" max="7905" width="10.85546875" style="138" bestFit="1" customWidth="1"/>
    <col min="7906" max="7906" width="11.5703125" style="138" bestFit="1" customWidth="1"/>
    <col min="7907" max="7908" width="11.140625" style="138" bestFit="1" customWidth="1"/>
    <col min="7909" max="7909" width="10.7109375" style="138" bestFit="1" customWidth="1"/>
    <col min="7910" max="7911" width="9.140625" style="138"/>
    <col min="7912" max="7912" width="23" style="138" bestFit="1" customWidth="1"/>
    <col min="7913" max="7913" width="23.7109375" style="138" bestFit="1" customWidth="1"/>
    <col min="7914" max="7914" width="18.5703125" style="138" bestFit="1" customWidth="1"/>
    <col min="7915" max="7915" width="17" style="138" bestFit="1" customWidth="1"/>
    <col min="7916" max="7917" width="9.140625" style="138"/>
    <col min="7918" max="7918" width="27.42578125" style="138" customWidth="1"/>
    <col min="7919" max="7919" width="9.140625" style="138"/>
    <col min="7920" max="7923" width="15.7109375" style="138" customWidth="1"/>
    <col min="7924" max="7924" width="12.85546875" style="138" customWidth="1"/>
    <col min="7925" max="7925" width="12.28515625" style="138" customWidth="1"/>
    <col min="7926" max="7927" width="9.140625" style="138"/>
    <col min="7928" max="7928" width="26.140625" style="138" customWidth="1"/>
    <col min="7929" max="7929" width="9.140625" style="138"/>
    <col min="7930" max="7931" width="9.7109375" style="138" bestFit="1" customWidth="1"/>
    <col min="7932" max="7932" width="17.5703125" style="138" bestFit="1" customWidth="1"/>
    <col min="7933" max="7933" width="12.140625" style="138" customWidth="1"/>
    <col min="7934" max="7935" width="9.140625" style="138"/>
    <col min="7936" max="7936" width="20.42578125" style="138" customWidth="1"/>
    <col min="7937" max="7937" width="9.140625" style="138"/>
    <col min="7938" max="7938" width="9.7109375" style="138" customWidth="1"/>
    <col min="7939" max="7939" width="11.5703125" style="138" customWidth="1"/>
    <col min="7940" max="7940" width="13.85546875" style="138" customWidth="1"/>
    <col min="7941" max="7941" width="10.85546875" style="138" customWidth="1"/>
    <col min="7942" max="7943" width="9.140625" style="138"/>
    <col min="7944" max="7944" width="30.5703125" style="138" customWidth="1"/>
    <col min="7945" max="7945" width="16.28515625" style="138" bestFit="1" customWidth="1"/>
    <col min="7946" max="7946" width="12.85546875" style="138" bestFit="1" customWidth="1"/>
    <col min="7947" max="7947" width="16.5703125" style="138" bestFit="1" customWidth="1"/>
    <col min="7948" max="7948" width="11.5703125" style="138" bestFit="1" customWidth="1"/>
    <col min="7949" max="8069" width="9.140625" style="138"/>
    <col min="8070" max="8070" width="13.42578125" style="138" customWidth="1"/>
    <col min="8071" max="8071" width="34.7109375" style="138" customWidth="1"/>
    <col min="8072" max="8072" width="20.85546875" style="138" customWidth="1"/>
    <col min="8073" max="8073" width="13.28515625" style="138" customWidth="1"/>
    <col min="8074" max="8074" width="11.7109375" style="138" customWidth="1"/>
    <col min="8075" max="8075" width="11.5703125" style="138" customWidth="1"/>
    <col min="8076" max="8076" width="11" style="138" customWidth="1"/>
    <col min="8077" max="8077" width="11.140625" style="138" customWidth="1"/>
    <col min="8078" max="8078" width="11" style="138" customWidth="1"/>
    <col min="8079" max="8079" width="12.7109375" style="138" customWidth="1"/>
    <col min="8080" max="8080" width="11.140625" style="138" customWidth="1"/>
    <col min="8081" max="8081" width="10.7109375" style="138" customWidth="1"/>
    <col min="8082" max="8082" width="10.85546875" style="138" customWidth="1"/>
    <col min="8083" max="8083" width="12.28515625" style="138" customWidth="1"/>
    <col min="8084" max="8084" width="11" style="138" customWidth="1"/>
    <col min="8085" max="8085" width="13.42578125" style="138" bestFit="1" customWidth="1"/>
    <col min="8086" max="8086" width="13" style="138" bestFit="1" customWidth="1"/>
    <col min="8087" max="8087" width="14" style="138" bestFit="1" customWidth="1"/>
    <col min="8088" max="8088" width="16.140625" style="138" bestFit="1" customWidth="1"/>
    <col min="8089" max="8089" width="15.140625" style="138" customWidth="1"/>
    <col min="8090" max="8106" width="9.140625" style="138"/>
    <col min="8107" max="8107" width="25.5703125" style="138" bestFit="1" customWidth="1"/>
    <col min="8108" max="8108" width="37.28515625" style="138" bestFit="1" customWidth="1"/>
    <col min="8109" max="8109" width="11" style="138" bestFit="1" customWidth="1"/>
    <col min="8110" max="8110" width="12.42578125" style="138" bestFit="1" customWidth="1"/>
    <col min="8111" max="8111" width="9.140625" style="138"/>
    <col min="8112" max="8112" width="13.85546875" style="138" customWidth="1"/>
    <col min="8113" max="8113" width="12.28515625" style="138" customWidth="1"/>
    <col min="8114" max="8114" width="12.5703125" style="138" customWidth="1"/>
    <col min="8115" max="8115" width="12" style="138" customWidth="1"/>
    <col min="8116" max="8116" width="9.140625" style="138"/>
    <col min="8117" max="8117" width="62.140625" style="138" customWidth="1"/>
    <col min="8118" max="8118" width="19.28515625" style="138" customWidth="1"/>
    <col min="8119" max="8119" width="9.140625" style="138"/>
    <col min="8120" max="8120" width="32.140625" style="138" bestFit="1" customWidth="1"/>
    <col min="8121" max="8122" width="9.140625" style="138"/>
    <col min="8123" max="8123" width="13" style="138" bestFit="1" customWidth="1"/>
    <col min="8124" max="8124" width="7.85546875" style="138" bestFit="1" customWidth="1"/>
    <col min="8125" max="8125" width="9.140625" style="138"/>
    <col min="8126" max="8127" width="14.42578125" style="138" bestFit="1" customWidth="1"/>
    <col min="8128" max="8128" width="9.140625" style="138"/>
    <col min="8129" max="8129" width="14.28515625" style="138" bestFit="1" customWidth="1"/>
    <col min="8130" max="8130" width="13" style="138" bestFit="1" customWidth="1"/>
    <col min="8131" max="8141" width="6.28515625" style="138" bestFit="1" customWidth="1"/>
    <col min="8142" max="8144" width="6.7109375" style="138" customWidth="1"/>
    <col min="8145" max="8145" width="6.85546875" style="138" customWidth="1"/>
    <col min="8146" max="8146" width="9.140625" style="138"/>
    <col min="8147" max="8147" width="28.42578125" style="138" bestFit="1" customWidth="1"/>
    <col min="8148" max="8148" width="17.28515625" style="138" bestFit="1" customWidth="1"/>
    <col min="8149" max="8152" width="19.28515625" style="138" customWidth="1"/>
    <col min="8153" max="8154" width="11.7109375" style="138" customWidth="1"/>
    <col min="8155" max="8156" width="9.140625" style="138"/>
    <col min="8157" max="8157" width="45.28515625" style="138" bestFit="1" customWidth="1"/>
    <col min="8158" max="8158" width="19.140625" style="138" bestFit="1" customWidth="1"/>
    <col min="8159" max="8161" width="10.85546875" style="138" bestFit="1" customWidth="1"/>
    <col min="8162" max="8162" width="11.5703125" style="138" bestFit="1" customWidth="1"/>
    <col min="8163" max="8164" width="11.140625" style="138" bestFit="1" customWidth="1"/>
    <col min="8165" max="8165" width="10.7109375" style="138" bestFit="1" customWidth="1"/>
    <col min="8166" max="8167" width="9.140625" style="138"/>
    <col min="8168" max="8168" width="23" style="138" bestFit="1" customWidth="1"/>
    <col min="8169" max="8169" width="23.7109375" style="138" bestFit="1" customWidth="1"/>
    <col min="8170" max="8170" width="18.5703125" style="138" bestFit="1" customWidth="1"/>
    <col min="8171" max="8171" width="17" style="138" bestFit="1" customWidth="1"/>
    <col min="8172" max="8173" width="9.140625" style="138"/>
    <col min="8174" max="8174" width="27.42578125" style="138" customWidth="1"/>
    <col min="8175" max="8175" width="9.140625" style="138"/>
    <col min="8176" max="8179" width="15.7109375" style="138" customWidth="1"/>
    <col min="8180" max="8180" width="12.85546875" style="138" customWidth="1"/>
    <col min="8181" max="8181" width="12.28515625" style="138" customWidth="1"/>
    <col min="8182" max="8183" width="9.140625" style="138"/>
    <col min="8184" max="8184" width="26.140625" style="138" customWidth="1"/>
    <col min="8185" max="8185" width="9.140625" style="138"/>
    <col min="8186" max="8187" width="9.7109375" style="138" bestFit="1" customWidth="1"/>
    <col min="8188" max="8188" width="17.5703125" style="138" bestFit="1" customWidth="1"/>
    <col min="8189" max="8189" width="12.140625" style="138" customWidth="1"/>
    <col min="8190" max="8191" width="9.140625" style="138"/>
    <col min="8192" max="8192" width="20.42578125" style="138" customWidth="1"/>
    <col min="8193" max="8193" width="9.140625" style="138"/>
    <col min="8194" max="8194" width="9.7109375" style="138" customWidth="1"/>
    <col min="8195" max="8195" width="11.5703125" style="138" customWidth="1"/>
    <col min="8196" max="8196" width="13.85546875" style="138" customWidth="1"/>
    <col min="8197" max="8197" width="10.85546875" style="138" customWidth="1"/>
    <col min="8198" max="8199" width="9.140625" style="138"/>
    <col min="8200" max="8200" width="30.5703125" style="138" customWidth="1"/>
    <col min="8201" max="8201" width="16.28515625" style="138" bestFit="1" customWidth="1"/>
    <col min="8202" max="8202" width="12.85546875" style="138" bestFit="1" customWidth="1"/>
    <col min="8203" max="8203" width="16.5703125" style="138" bestFit="1" customWidth="1"/>
    <col min="8204" max="8204" width="11.5703125" style="138" bestFit="1" customWidth="1"/>
    <col min="8205" max="8325" width="9.140625" style="138"/>
    <col min="8326" max="8326" width="13.42578125" style="138" customWidth="1"/>
    <col min="8327" max="8327" width="34.7109375" style="138" customWidth="1"/>
    <col min="8328" max="8328" width="20.85546875" style="138" customWidth="1"/>
    <col min="8329" max="8329" width="13.28515625" style="138" customWidth="1"/>
    <col min="8330" max="8330" width="11.7109375" style="138" customWidth="1"/>
    <col min="8331" max="8331" width="11.5703125" style="138" customWidth="1"/>
    <col min="8332" max="8332" width="11" style="138" customWidth="1"/>
    <col min="8333" max="8333" width="11.140625" style="138" customWidth="1"/>
    <col min="8334" max="8334" width="11" style="138" customWidth="1"/>
    <col min="8335" max="8335" width="12.7109375" style="138" customWidth="1"/>
    <col min="8336" max="8336" width="11.140625" style="138" customWidth="1"/>
    <col min="8337" max="8337" width="10.7109375" style="138" customWidth="1"/>
    <col min="8338" max="8338" width="10.85546875" style="138" customWidth="1"/>
    <col min="8339" max="8339" width="12.28515625" style="138" customWidth="1"/>
    <col min="8340" max="8340" width="11" style="138" customWidth="1"/>
    <col min="8341" max="8341" width="13.42578125" style="138" bestFit="1" customWidth="1"/>
    <col min="8342" max="8342" width="13" style="138" bestFit="1" customWidth="1"/>
    <col min="8343" max="8343" width="14" style="138" bestFit="1" customWidth="1"/>
    <col min="8344" max="8344" width="16.140625" style="138" bestFit="1" customWidth="1"/>
    <col min="8345" max="8345" width="15.140625" style="138" customWidth="1"/>
    <col min="8346" max="8362" width="9.140625" style="138"/>
    <col min="8363" max="8363" width="25.5703125" style="138" bestFit="1" customWidth="1"/>
    <col min="8364" max="8364" width="37.28515625" style="138" bestFit="1" customWidth="1"/>
    <col min="8365" max="8365" width="11" style="138" bestFit="1" customWidth="1"/>
    <col min="8366" max="8366" width="12.42578125" style="138" bestFit="1" customWidth="1"/>
    <col min="8367" max="8367" width="9.140625" style="138"/>
    <col min="8368" max="8368" width="13.85546875" style="138" customWidth="1"/>
    <col min="8369" max="8369" width="12.28515625" style="138" customWidth="1"/>
    <col min="8370" max="8370" width="12.5703125" style="138" customWidth="1"/>
    <col min="8371" max="8371" width="12" style="138" customWidth="1"/>
    <col min="8372" max="8372" width="9.140625" style="138"/>
    <col min="8373" max="8373" width="62.140625" style="138" customWidth="1"/>
    <col min="8374" max="8374" width="19.28515625" style="138" customWidth="1"/>
    <col min="8375" max="8375" width="9.140625" style="138"/>
    <col min="8376" max="8376" width="32.140625" style="138" bestFit="1" customWidth="1"/>
    <col min="8377" max="8378" width="9.140625" style="138"/>
    <col min="8379" max="8379" width="13" style="138" bestFit="1" customWidth="1"/>
    <col min="8380" max="8380" width="7.85546875" style="138" bestFit="1" customWidth="1"/>
    <col min="8381" max="8381" width="9.140625" style="138"/>
    <col min="8382" max="8383" width="14.42578125" style="138" bestFit="1" customWidth="1"/>
    <col min="8384" max="8384" width="9.140625" style="138"/>
    <col min="8385" max="8385" width="14.28515625" style="138" bestFit="1" customWidth="1"/>
    <col min="8386" max="8386" width="13" style="138" bestFit="1" customWidth="1"/>
    <col min="8387" max="8397" width="6.28515625" style="138" bestFit="1" customWidth="1"/>
    <col min="8398" max="8400" width="6.7109375" style="138" customWidth="1"/>
    <col min="8401" max="8401" width="6.85546875" style="138" customWidth="1"/>
    <col min="8402" max="8402" width="9.140625" style="138"/>
    <col min="8403" max="8403" width="28.42578125" style="138" bestFit="1" customWidth="1"/>
    <col min="8404" max="8404" width="17.28515625" style="138" bestFit="1" customWidth="1"/>
    <col min="8405" max="8408" width="19.28515625" style="138" customWidth="1"/>
    <col min="8409" max="8410" width="11.7109375" style="138" customWidth="1"/>
    <col min="8411" max="8412" width="9.140625" style="138"/>
    <col min="8413" max="8413" width="45.28515625" style="138" bestFit="1" customWidth="1"/>
    <col min="8414" max="8414" width="19.140625" style="138" bestFit="1" customWidth="1"/>
    <col min="8415" max="8417" width="10.85546875" style="138" bestFit="1" customWidth="1"/>
    <col min="8418" max="8418" width="11.5703125" style="138" bestFit="1" customWidth="1"/>
    <col min="8419" max="8420" width="11.140625" style="138" bestFit="1" customWidth="1"/>
    <col min="8421" max="8421" width="10.7109375" style="138" bestFit="1" customWidth="1"/>
    <col min="8422" max="8423" width="9.140625" style="138"/>
    <col min="8424" max="8424" width="23" style="138" bestFit="1" customWidth="1"/>
    <col min="8425" max="8425" width="23.7109375" style="138" bestFit="1" customWidth="1"/>
    <col min="8426" max="8426" width="18.5703125" style="138" bestFit="1" customWidth="1"/>
    <col min="8427" max="8427" width="17" style="138" bestFit="1" customWidth="1"/>
    <col min="8428" max="8429" width="9.140625" style="138"/>
    <col min="8430" max="8430" width="27.42578125" style="138" customWidth="1"/>
    <col min="8431" max="8431" width="9.140625" style="138"/>
    <col min="8432" max="8435" width="15.7109375" style="138" customWidth="1"/>
    <col min="8436" max="8436" width="12.85546875" style="138" customWidth="1"/>
    <col min="8437" max="8437" width="12.28515625" style="138" customWidth="1"/>
    <col min="8438" max="8439" width="9.140625" style="138"/>
    <col min="8440" max="8440" width="26.140625" style="138" customWidth="1"/>
    <col min="8441" max="8441" width="9.140625" style="138"/>
    <col min="8442" max="8443" width="9.7109375" style="138" bestFit="1" customWidth="1"/>
    <col min="8444" max="8444" width="17.5703125" style="138" bestFit="1" customWidth="1"/>
    <col min="8445" max="8445" width="12.140625" style="138" customWidth="1"/>
    <col min="8446" max="8447" width="9.140625" style="138"/>
    <col min="8448" max="8448" width="20.42578125" style="138" customWidth="1"/>
    <col min="8449" max="8449" width="9.140625" style="138"/>
    <col min="8450" max="8450" width="9.7109375" style="138" customWidth="1"/>
    <col min="8451" max="8451" width="11.5703125" style="138" customWidth="1"/>
    <col min="8452" max="8452" width="13.85546875" style="138" customWidth="1"/>
    <col min="8453" max="8453" width="10.85546875" style="138" customWidth="1"/>
    <col min="8454" max="8455" width="9.140625" style="138"/>
    <col min="8456" max="8456" width="30.5703125" style="138" customWidth="1"/>
    <col min="8457" max="8457" width="16.28515625" style="138" bestFit="1" customWidth="1"/>
    <col min="8458" max="8458" width="12.85546875" style="138" bestFit="1" customWidth="1"/>
    <col min="8459" max="8459" width="16.5703125" style="138" bestFit="1" customWidth="1"/>
    <col min="8460" max="8460" width="11.5703125" style="138" bestFit="1" customWidth="1"/>
    <col min="8461" max="8581" width="9.140625" style="138"/>
    <col min="8582" max="8582" width="13.42578125" style="138" customWidth="1"/>
    <col min="8583" max="8583" width="34.7109375" style="138" customWidth="1"/>
    <col min="8584" max="8584" width="20.85546875" style="138" customWidth="1"/>
    <col min="8585" max="8585" width="13.28515625" style="138" customWidth="1"/>
    <col min="8586" max="8586" width="11.7109375" style="138" customWidth="1"/>
    <col min="8587" max="8587" width="11.5703125" style="138" customWidth="1"/>
    <col min="8588" max="8588" width="11" style="138" customWidth="1"/>
    <col min="8589" max="8589" width="11.140625" style="138" customWidth="1"/>
    <col min="8590" max="8590" width="11" style="138" customWidth="1"/>
    <col min="8591" max="8591" width="12.7109375" style="138" customWidth="1"/>
    <col min="8592" max="8592" width="11.140625" style="138" customWidth="1"/>
    <col min="8593" max="8593" width="10.7109375" style="138" customWidth="1"/>
    <col min="8594" max="8594" width="10.85546875" style="138" customWidth="1"/>
    <col min="8595" max="8595" width="12.28515625" style="138" customWidth="1"/>
    <col min="8596" max="8596" width="11" style="138" customWidth="1"/>
    <col min="8597" max="8597" width="13.42578125" style="138" bestFit="1" customWidth="1"/>
    <col min="8598" max="8598" width="13" style="138" bestFit="1" customWidth="1"/>
    <col min="8599" max="8599" width="14" style="138" bestFit="1" customWidth="1"/>
    <col min="8600" max="8600" width="16.140625" style="138" bestFit="1" customWidth="1"/>
    <col min="8601" max="8601" width="15.140625" style="138" customWidth="1"/>
    <col min="8602" max="8618" width="9.140625" style="138"/>
    <col min="8619" max="8619" width="25.5703125" style="138" bestFit="1" customWidth="1"/>
    <col min="8620" max="8620" width="37.28515625" style="138" bestFit="1" customWidth="1"/>
    <col min="8621" max="8621" width="11" style="138" bestFit="1" customWidth="1"/>
    <col min="8622" max="8622" width="12.42578125" style="138" bestFit="1" customWidth="1"/>
    <col min="8623" max="8623" width="9.140625" style="138"/>
    <col min="8624" max="8624" width="13.85546875" style="138" customWidth="1"/>
    <col min="8625" max="8625" width="12.28515625" style="138" customWidth="1"/>
    <col min="8626" max="8626" width="12.5703125" style="138" customWidth="1"/>
    <col min="8627" max="8627" width="12" style="138" customWidth="1"/>
    <col min="8628" max="8628" width="9.140625" style="138"/>
    <col min="8629" max="8629" width="62.140625" style="138" customWidth="1"/>
    <col min="8630" max="8630" width="19.28515625" style="138" customWidth="1"/>
    <col min="8631" max="8631" width="9.140625" style="138"/>
    <col min="8632" max="8632" width="32.140625" style="138" bestFit="1" customWidth="1"/>
    <col min="8633" max="8634" width="9.140625" style="138"/>
    <col min="8635" max="8635" width="13" style="138" bestFit="1" customWidth="1"/>
    <col min="8636" max="8636" width="7.85546875" style="138" bestFit="1" customWidth="1"/>
    <col min="8637" max="8637" width="9.140625" style="138"/>
    <col min="8638" max="8639" width="14.42578125" style="138" bestFit="1" customWidth="1"/>
    <col min="8640" max="8640" width="9.140625" style="138"/>
    <col min="8641" max="8641" width="14.28515625" style="138" bestFit="1" customWidth="1"/>
    <col min="8642" max="8642" width="13" style="138" bestFit="1" customWidth="1"/>
    <col min="8643" max="8653" width="6.28515625" style="138" bestFit="1" customWidth="1"/>
    <col min="8654" max="8656" width="6.7109375" style="138" customWidth="1"/>
    <col min="8657" max="8657" width="6.85546875" style="138" customWidth="1"/>
    <col min="8658" max="8658" width="9.140625" style="138"/>
    <col min="8659" max="8659" width="28.42578125" style="138" bestFit="1" customWidth="1"/>
    <col min="8660" max="8660" width="17.28515625" style="138" bestFit="1" customWidth="1"/>
    <col min="8661" max="8664" width="19.28515625" style="138" customWidth="1"/>
    <col min="8665" max="8666" width="11.7109375" style="138" customWidth="1"/>
    <col min="8667" max="8668" width="9.140625" style="138"/>
    <col min="8669" max="8669" width="45.28515625" style="138" bestFit="1" customWidth="1"/>
    <col min="8670" max="8670" width="19.140625" style="138" bestFit="1" customWidth="1"/>
    <col min="8671" max="8673" width="10.85546875" style="138" bestFit="1" customWidth="1"/>
    <col min="8674" max="8674" width="11.5703125" style="138" bestFit="1" customWidth="1"/>
    <col min="8675" max="8676" width="11.140625" style="138" bestFit="1" customWidth="1"/>
    <col min="8677" max="8677" width="10.7109375" style="138" bestFit="1" customWidth="1"/>
    <col min="8678" max="8679" width="9.140625" style="138"/>
    <col min="8680" max="8680" width="23" style="138" bestFit="1" customWidth="1"/>
    <col min="8681" max="8681" width="23.7109375" style="138" bestFit="1" customWidth="1"/>
    <col min="8682" max="8682" width="18.5703125" style="138" bestFit="1" customWidth="1"/>
    <col min="8683" max="8683" width="17" style="138" bestFit="1" customWidth="1"/>
    <col min="8684" max="8685" width="9.140625" style="138"/>
    <col min="8686" max="8686" width="27.42578125" style="138" customWidth="1"/>
    <col min="8687" max="8687" width="9.140625" style="138"/>
    <col min="8688" max="8691" width="15.7109375" style="138" customWidth="1"/>
    <col min="8692" max="8692" width="12.85546875" style="138" customWidth="1"/>
    <col min="8693" max="8693" width="12.28515625" style="138" customWidth="1"/>
    <col min="8694" max="8695" width="9.140625" style="138"/>
    <col min="8696" max="8696" width="26.140625" style="138" customWidth="1"/>
    <col min="8697" max="8697" width="9.140625" style="138"/>
    <col min="8698" max="8699" width="9.7109375" style="138" bestFit="1" customWidth="1"/>
    <col min="8700" max="8700" width="17.5703125" style="138" bestFit="1" customWidth="1"/>
    <col min="8701" max="8701" width="12.140625" style="138" customWidth="1"/>
    <col min="8702" max="8703" width="9.140625" style="138"/>
    <col min="8704" max="8704" width="20.42578125" style="138" customWidth="1"/>
    <col min="8705" max="8705" width="9.140625" style="138"/>
    <col min="8706" max="8706" width="9.7109375" style="138" customWidth="1"/>
    <col min="8707" max="8707" width="11.5703125" style="138" customWidth="1"/>
    <col min="8708" max="8708" width="13.85546875" style="138" customWidth="1"/>
    <col min="8709" max="8709" width="10.85546875" style="138" customWidth="1"/>
    <col min="8710" max="8711" width="9.140625" style="138"/>
    <col min="8712" max="8712" width="30.5703125" style="138" customWidth="1"/>
    <col min="8713" max="8713" width="16.28515625" style="138" bestFit="1" customWidth="1"/>
    <col min="8714" max="8714" width="12.85546875" style="138" bestFit="1" customWidth="1"/>
    <col min="8715" max="8715" width="16.5703125" style="138" bestFit="1" customWidth="1"/>
    <col min="8716" max="8716" width="11.5703125" style="138" bestFit="1" customWidth="1"/>
    <col min="8717" max="8837" width="9.140625" style="138"/>
    <col min="8838" max="8838" width="13.42578125" style="138" customWidth="1"/>
    <col min="8839" max="8839" width="34.7109375" style="138" customWidth="1"/>
    <col min="8840" max="8840" width="20.85546875" style="138" customWidth="1"/>
    <col min="8841" max="8841" width="13.28515625" style="138" customWidth="1"/>
    <col min="8842" max="8842" width="11.7109375" style="138" customWidth="1"/>
    <col min="8843" max="8843" width="11.5703125" style="138" customWidth="1"/>
    <col min="8844" max="8844" width="11" style="138" customWidth="1"/>
    <col min="8845" max="8845" width="11.140625" style="138" customWidth="1"/>
    <col min="8846" max="8846" width="11" style="138" customWidth="1"/>
    <col min="8847" max="8847" width="12.7109375" style="138" customWidth="1"/>
    <col min="8848" max="8848" width="11.140625" style="138" customWidth="1"/>
    <col min="8849" max="8849" width="10.7109375" style="138" customWidth="1"/>
    <col min="8850" max="8850" width="10.85546875" style="138" customWidth="1"/>
    <col min="8851" max="8851" width="12.28515625" style="138" customWidth="1"/>
    <col min="8852" max="8852" width="11" style="138" customWidth="1"/>
    <col min="8853" max="8853" width="13.42578125" style="138" bestFit="1" customWidth="1"/>
    <col min="8854" max="8854" width="13" style="138" bestFit="1" customWidth="1"/>
    <col min="8855" max="8855" width="14" style="138" bestFit="1" customWidth="1"/>
    <col min="8856" max="8856" width="16.140625" style="138" bestFit="1" customWidth="1"/>
    <col min="8857" max="8857" width="15.140625" style="138" customWidth="1"/>
    <col min="8858" max="8874" width="9.140625" style="138"/>
    <col min="8875" max="8875" width="25.5703125" style="138" bestFit="1" customWidth="1"/>
    <col min="8876" max="8876" width="37.28515625" style="138" bestFit="1" customWidth="1"/>
    <col min="8877" max="8877" width="11" style="138" bestFit="1" customWidth="1"/>
    <col min="8878" max="8878" width="12.42578125" style="138" bestFit="1" customWidth="1"/>
    <col min="8879" max="8879" width="9.140625" style="138"/>
    <col min="8880" max="8880" width="13.85546875" style="138" customWidth="1"/>
    <col min="8881" max="8881" width="12.28515625" style="138" customWidth="1"/>
    <col min="8882" max="8882" width="12.5703125" style="138" customWidth="1"/>
    <col min="8883" max="8883" width="12" style="138" customWidth="1"/>
    <col min="8884" max="8884" width="9.140625" style="138"/>
    <col min="8885" max="8885" width="62.140625" style="138" customWidth="1"/>
    <col min="8886" max="8886" width="19.28515625" style="138" customWidth="1"/>
    <col min="8887" max="8887" width="9.140625" style="138"/>
    <col min="8888" max="8888" width="32.140625" style="138" bestFit="1" customWidth="1"/>
    <col min="8889" max="8890" width="9.140625" style="138"/>
    <col min="8891" max="8891" width="13" style="138" bestFit="1" customWidth="1"/>
    <col min="8892" max="8892" width="7.85546875" style="138" bestFit="1" customWidth="1"/>
    <col min="8893" max="8893" width="9.140625" style="138"/>
    <col min="8894" max="8895" width="14.42578125" style="138" bestFit="1" customWidth="1"/>
    <col min="8896" max="8896" width="9.140625" style="138"/>
    <col min="8897" max="8897" width="14.28515625" style="138" bestFit="1" customWidth="1"/>
    <col min="8898" max="8898" width="13" style="138" bestFit="1" customWidth="1"/>
    <col min="8899" max="8909" width="6.28515625" style="138" bestFit="1" customWidth="1"/>
    <col min="8910" max="8912" width="6.7109375" style="138" customWidth="1"/>
    <col min="8913" max="8913" width="6.85546875" style="138" customWidth="1"/>
    <col min="8914" max="8914" width="9.140625" style="138"/>
    <col min="8915" max="8915" width="28.42578125" style="138" bestFit="1" customWidth="1"/>
    <col min="8916" max="8916" width="17.28515625" style="138" bestFit="1" customWidth="1"/>
    <col min="8917" max="8920" width="19.28515625" style="138" customWidth="1"/>
    <col min="8921" max="8922" width="11.7109375" style="138" customWidth="1"/>
    <col min="8923" max="8924" width="9.140625" style="138"/>
    <col min="8925" max="8925" width="45.28515625" style="138" bestFit="1" customWidth="1"/>
    <col min="8926" max="8926" width="19.140625" style="138" bestFit="1" customWidth="1"/>
    <col min="8927" max="8929" width="10.85546875" style="138" bestFit="1" customWidth="1"/>
    <col min="8930" max="8930" width="11.5703125" style="138" bestFit="1" customWidth="1"/>
    <col min="8931" max="8932" width="11.140625" style="138" bestFit="1" customWidth="1"/>
    <col min="8933" max="8933" width="10.7109375" style="138" bestFit="1" customWidth="1"/>
    <col min="8934" max="8935" width="9.140625" style="138"/>
    <col min="8936" max="8936" width="23" style="138" bestFit="1" customWidth="1"/>
    <col min="8937" max="8937" width="23.7109375" style="138" bestFit="1" customWidth="1"/>
    <col min="8938" max="8938" width="18.5703125" style="138" bestFit="1" customWidth="1"/>
    <col min="8939" max="8939" width="17" style="138" bestFit="1" customWidth="1"/>
    <col min="8940" max="8941" width="9.140625" style="138"/>
    <col min="8942" max="8942" width="27.42578125" style="138" customWidth="1"/>
    <col min="8943" max="8943" width="9.140625" style="138"/>
    <col min="8944" max="8947" width="15.7109375" style="138" customWidth="1"/>
    <col min="8948" max="8948" width="12.85546875" style="138" customWidth="1"/>
    <col min="8949" max="8949" width="12.28515625" style="138" customWidth="1"/>
    <col min="8950" max="8951" width="9.140625" style="138"/>
    <col min="8952" max="8952" width="26.140625" style="138" customWidth="1"/>
    <col min="8953" max="8953" width="9.140625" style="138"/>
    <col min="8954" max="8955" width="9.7109375" style="138" bestFit="1" customWidth="1"/>
    <col min="8956" max="8956" width="17.5703125" style="138" bestFit="1" customWidth="1"/>
    <col min="8957" max="8957" width="12.140625" style="138" customWidth="1"/>
    <col min="8958" max="8959" width="9.140625" style="138"/>
    <col min="8960" max="8960" width="20.42578125" style="138" customWidth="1"/>
    <col min="8961" max="8961" width="9.140625" style="138"/>
    <col min="8962" max="8962" width="9.7109375" style="138" customWidth="1"/>
    <col min="8963" max="8963" width="11.5703125" style="138" customWidth="1"/>
    <col min="8964" max="8964" width="13.85546875" style="138" customWidth="1"/>
    <col min="8965" max="8965" width="10.85546875" style="138" customWidth="1"/>
    <col min="8966" max="8967" width="9.140625" style="138"/>
    <col min="8968" max="8968" width="30.5703125" style="138" customWidth="1"/>
    <col min="8969" max="8969" width="16.28515625" style="138" bestFit="1" customWidth="1"/>
    <col min="8970" max="8970" width="12.85546875" style="138" bestFit="1" customWidth="1"/>
    <col min="8971" max="8971" width="16.5703125" style="138" bestFit="1" customWidth="1"/>
    <col min="8972" max="8972" width="11.5703125" style="138" bestFit="1" customWidth="1"/>
    <col min="8973" max="9093" width="9.140625" style="138"/>
    <col min="9094" max="9094" width="13.42578125" style="138" customWidth="1"/>
    <col min="9095" max="9095" width="34.7109375" style="138" customWidth="1"/>
    <col min="9096" max="9096" width="20.85546875" style="138" customWidth="1"/>
    <col min="9097" max="9097" width="13.28515625" style="138" customWidth="1"/>
    <col min="9098" max="9098" width="11.7109375" style="138" customWidth="1"/>
    <col min="9099" max="9099" width="11.5703125" style="138" customWidth="1"/>
    <col min="9100" max="9100" width="11" style="138" customWidth="1"/>
    <col min="9101" max="9101" width="11.140625" style="138" customWidth="1"/>
    <col min="9102" max="9102" width="11" style="138" customWidth="1"/>
    <col min="9103" max="9103" width="12.7109375" style="138" customWidth="1"/>
    <col min="9104" max="9104" width="11.140625" style="138" customWidth="1"/>
    <col min="9105" max="9105" width="10.7109375" style="138" customWidth="1"/>
    <col min="9106" max="9106" width="10.85546875" style="138" customWidth="1"/>
    <col min="9107" max="9107" width="12.28515625" style="138" customWidth="1"/>
    <col min="9108" max="9108" width="11" style="138" customWidth="1"/>
    <col min="9109" max="9109" width="13.42578125" style="138" bestFit="1" customWidth="1"/>
    <col min="9110" max="9110" width="13" style="138" bestFit="1" customWidth="1"/>
    <col min="9111" max="9111" width="14" style="138" bestFit="1" customWidth="1"/>
    <col min="9112" max="9112" width="16.140625" style="138" bestFit="1" customWidth="1"/>
    <col min="9113" max="9113" width="15.140625" style="138" customWidth="1"/>
    <col min="9114" max="9130" width="9.140625" style="138"/>
    <col min="9131" max="9131" width="25.5703125" style="138" bestFit="1" customWidth="1"/>
    <col min="9132" max="9132" width="37.28515625" style="138" bestFit="1" customWidth="1"/>
    <col min="9133" max="9133" width="11" style="138" bestFit="1" customWidth="1"/>
    <col min="9134" max="9134" width="12.42578125" style="138" bestFit="1" customWidth="1"/>
    <col min="9135" max="9135" width="9.140625" style="138"/>
    <col min="9136" max="9136" width="13.85546875" style="138" customWidth="1"/>
    <col min="9137" max="9137" width="12.28515625" style="138" customWidth="1"/>
    <col min="9138" max="9138" width="12.5703125" style="138" customWidth="1"/>
    <col min="9139" max="9139" width="12" style="138" customWidth="1"/>
    <col min="9140" max="9140" width="9.140625" style="138"/>
    <col min="9141" max="9141" width="62.140625" style="138" customWidth="1"/>
    <col min="9142" max="9142" width="19.28515625" style="138" customWidth="1"/>
    <col min="9143" max="9143" width="9.140625" style="138"/>
    <col min="9144" max="9144" width="32.140625" style="138" bestFit="1" customWidth="1"/>
    <col min="9145" max="9146" width="9.140625" style="138"/>
    <col min="9147" max="9147" width="13" style="138" bestFit="1" customWidth="1"/>
    <col min="9148" max="9148" width="7.85546875" style="138" bestFit="1" customWidth="1"/>
    <col min="9149" max="9149" width="9.140625" style="138"/>
    <col min="9150" max="9151" width="14.42578125" style="138" bestFit="1" customWidth="1"/>
    <col min="9152" max="9152" width="9.140625" style="138"/>
    <col min="9153" max="9153" width="14.28515625" style="138" bestFit="1" customWidth="1"/>
    <col min="9154" max="9154" width="13" style="138" bestFit="1" customWidth="1"/>
    <col min="9155" max="9165" width="6.28515625" style="138" bestFit="1" customWidth="1"/>
    <col min="9166" max="9168" width="6.7109375" style="138" customWidth="1"/>
    <col min="9169" max="9169" width="6.85546875" style="138" customWidth="1"/>
    <col min="9170" max="9170" width="9.140625" style="138"/>
    <col min="9171" max="9171" width="28.42578125" style="138" bestFit="1" customWidth="1"/>
    <col min="9172" max="9172" width="17.28515625" style="138" bestFit="1" customWidth="1"/>
    <col min="9173" max="9176" width="19.28515625" style="138" customWidth="1"/>
    <col min="9177" max="9178" width="11.7109375" style="138" customWidth="1"/>
    <col min="9179" max="9180" width="9.140625" style="138"/>
    <col min="9181" max="9181" width="45.28515625" style="138" bestFit="1" customWidth="1"/>
    <col min="9182" max="9182" width="19.140625" style="138" bestFit="1" customWidth="1"/>
    <col min="9183" max="9185" width="10.85546875" style="138" bestFit="1" customWidth="1"/>
    <col min="9186" max="9186" width="11.5703125" style="138" bestFit="1" customWidth="1"/>
    <col min="9187" max="9188" width="11.140625" style="138" bestFit="1" customWidth="1"/>
    <col min="9189" max="9189" width="10.7109375" style="138" bestFit="1" customWidth="1"/>
    <col min="9190" max="9191" width="9.140625" style="138"/>
    <col min="9192" max="9192" width="23" style="138" bestFit="1" customWidth="1"/>
    <col min="9193" max="9193" width="23.7109375" style="138" bestFit="1" customWidth="1"/>
    <col min="9194" max="9194" width="18.5703125" style="138" bestFit="1" customWidth="1"/>
    <col min="9195" max="9195" width="17" style="138" bestFit="1" customWidth="1"/>
    <col min="9196" max="9197" width="9.140625" style="138"/>
    <col min="9198" max="9198" width="27.42578125" style="138" customWidth="1"/>
    <col min="9199" max="9199" width="9.140625" style="138"/>
    <col min="9200" max="9203" width="15.7109375" style="138" customWidth="1"/>
    <col min="9204" max="9204" width="12.85546875" style="138" customWidth="1"/>
    <col min="9205" max="9205" width="12.28515625" style="138" customWidth="1"/>
    <col min="9206" max="9207" width="9.140625" style="138"/>
    <col min="9208" max="9208" width="26.140625" style="138" customWidth="1"/>
    <col min="9209" max="9209" width="9.140625" style="138"/>
    <col min="9210" max="9211" width="9.7109375" style="138" bestFit="1" customWidth="1"/>
    <col min="9212" max="9212" width="17.5703125" style="138" bestFit="1" customWidth="1"/>
    <col min="9213" max="9213" width="12.140625" style="138" customWidth="1"/>
    <col min="9214" max="9215" width="9.140625" style="138"/>
    <col min="9216" max="9216" width="20.42578125" style="138" customWidth="1"/>
    <col min="9217" max="9217" width="9.140625" style="138"/>
    <col min="9218" max="9218" width="9.7109375" style="138" customWidth="1"/>
    <col min="9219" max="9219" width="11.5703125" style="138" customWidth="1"/>
    <col min="9220" max="9220" width="13.85546875" style="138" customWidth="1"/>
    <col min="9221" max="9221" width="10.85546875" style="138" customWidth="1"/>
    <col min="9222" max="9223" width="9.140625" style="138"/>
    <col min="9224" max="9224" width="30.5703125" style="138" customWidth="1"/>
    <col min="9225" max="9225" width="16.28515625" style="138" bestFit="1" customWidth="1"/>
    <col min="9226" max="9226" width="12.85546875" style="138" bestFit="1" customWidth="1"/>
    <col min="9227" max="9227" width="16.5703125" style="138" bestFit="1" customWidth="1"/>
    <col min="9228" max="9228" width="11.5703125" style="138" bestFit="1" customWidth="1"/>
    <col min="9229" max="9349" width="9.140625" style="138"/>
    <col min="9350" max="9350" width="13.42578125" style="138" customWidth="1"/>
    <col min="9351" max="9351" width="34.7109375" style="138" customWidth="1"/>
    <col min="9352" max="9352" width="20.85546875" style="138" customWidth="1"/>
    <col min="9353" max="9353" width="13.28515625" style="138" customWidth="1"/>
    <col min="9354" max="9354" width="11.7109375" style="138" customWidth="1"/>
    <col min="9355" max="9355" width="11.5703125" style="138" customWidth="1"/>
    <col min="9356" max="9356" width="11" style="138" customWidth="1"/>
    <col min="9357" max="9357" width="11.140625" style="138" customWidth="1"/>
    <col min="9358" max="9358" width="11" style="138" customWidth="1"/>
    <col min="9359" max="9359" width="12.7109375" style="138" customWidth="1"/>
    <col min="9360" max="9360" width="11.140625" style="138" customWidth="1"/>
    <col min="9361" max="9361" width="10.7109375" style="138" customWidth="1"/>
    <col min="9362" max="9362" width="10.85546875" style="138" customWidth="1"/>
    <col min="9363" max="9363" width="12.28515625" style="138" customWidth="1"/>
    <col min="9364" max="9364" width="11" style="138" customWidth="1"/>
    <col min="9365" max="9365" width="13.42578125" style="138" bestFit="1" customWidth="1"/>
    <col min="9366" max="9366" width="13" style="138" bestFit="1" customWidth="1"/>
    <col min="9367" max="9367" width="14" style="138" bestFit="1" customWidth="1"/>
    <col min="9368" max="9368" width="16.140625" style="138" bestFit="1" customWidth="1"/>
    <col min="9369" max="9369" width="15.140625" style="138" customWidth="1"/>
    <col min="9370" max="9386" width="9.140625" style="138"/>
    <col min="9387" max="9387" width="25.5703125" style="138" bestFit="1" customWidth="1"/>
    <col min="9388" max="9388" width="37.28515625" style="138" bestFit="1" customWidth="1"/>
    <col min="9389" max="9389" width="11" style="138" bestFit="1" customWidth="1"/>
    <col min="9390" max="9390" width="12.42578125" style="138" bestFit="1" customWidth="1"/>
    <col min="9391" max="9391" width="9.140625" style="138"/>
    <col min="9392" max="9392" width="13.85546875" style="138" customWidth="1"/>
    <col min="9393" max="9393" width="12.28515625" style="138" customWidth="1"/>
    <col min="9394" max="9394" width="12.5703125" style="138" customWidth="1"/>
    <col min="9395" max="9395" width="12" style="138" customWidth="1"/>
    <col min="9396" max="9396" width="9.140625" style="138"/>
    <col min="9397" max="9397" width="62.140625" style="138" customWidth="1"/>
    <col min="9398" max="9398" width="19.28515625" style="138" customWidth="1"/>
    <col min="9399" max="9399" width="9.140625" style="138"/>
    <col min="9400" max="9400" width="32.140625" style="138" bestFit="1" customWidth="1"/>
    <col min="9401" max="9402" width="9.140625" style="138"/>
    <col min="9403" max="9403" width="13" style="138" bestFit="1" customWidth="1"/>
    <col min="9404" max="9404" width="7.85546875" style="138" bestFit="1" customWidth="1"/>
    <col min="9405" max="9405" width="9.140625" style="138"/>
    <col min="9406" max="9407" width="14.42578125" style="138" bestFit="1" customWidth="1"/>
    <col min="9408" max="9408" width="9.140625" style="138"/>
    <col min="9409" max="9409" width="14.28515625" style="138" bestFit="1" customWidth="1"/>
    <col min="9410" max="9410" width="13" style="138" bestFit="1" customWidth="1"/>
    <col min="9411" max="9421" width="6.28515625" style="138" bestFit="1" customWidth="1"/>
    <col min="9422" max="9424" width="6.7109375" style="138" customWidth="1"/>
    <col min="9425" max="9425" width="6.85546875" style="138" customWidth="1"/>
    <col min="9426" max="9426" width="9.140625" style="138"/>
    <col min="9427" max="9427" width="28.42578125" style="138" bestFit="1" customWidth="1"/>
    <col min="9428" max="9428" width="17.28515625" style="138" bestFit="1" customWidth="1"/>
    <col min="9429" max="9432" width="19.28515625" style="138" customWidth="1"/>
    <col min="9433" max="9434" width="11.7109375" style="138" customWidth="1"/>
    <col min="9435" max="9436" width="9.140625" style="138"/>
    <col min="9437" max="9437" width="45.28515625" style="138" bestFit="1" customWidth="1"/>
    <col min="9438" max="9438" width="19.140625" style="138" bestFit="1" customWidth="1"/>
    <col min="9439" max="9441" width="10.85546875" style="138" bestFit="1" customWidth="1"/>
    <col min="9442" max="9442" width="11.5703125" style="138" bestFit="1" customWidth="1"/>
    <col min="9443" max="9444" width="11.140625" style="138" bestFit="1" customWidth="1"/>
    <col min="9445" max="9445" width="10.7109375" style="138" bestFit="1" customWidth="1"/>
    <col min="9446" max="9447" width="9.140625" style="138"/>
    <col min="9448" max="9448" width="23" style="138" bestFit="1" customWidth="1"/>
    <col min="9449" max="9449" width="23.7109375" style="138" bestFit="1" customWidth="1"/>
    <col min="9450" max="9450" width="18.5703125" style="138" bestFit="1" customWidth="1"/>
    <col min="9451" max="9451" width="17" style="138" bestFit="1" customWidth="1"/>
    <col min="9452" max="9453" width="9.140625" style="138"/>
    <col min="9454" max="9454" width="27.42578125" style="138" customWidth="1"/>
    <col min="9455" max="9455" width="9.140625" style="138"/>
    <col min="9456" max="9459" width="15.7109375" style="138" customWidth="1"/>
    <col min="9460" max="9460" width="12.85546875" style="138" customWidth="1"/>
    <col min="9461" max="9461" width="12.28515625" style="138" customWidth="1"/>
    <col min="9462" max="9463" width="9.140625" style="138"/>
    <col min="9464" max="9464" width="26.140625" style="138" customWidth="1"/>
    <col min="9465" max="9465" width="9.140625" style="138"/>
    <col min="9466" max="9467" width="9.7109375" style="138" bestFit="1" customWidth="1"/>
    <col min="9468" max="9468" width="17.5703125" style="138" bestFit="1" customWidth="1"/>
    <col min="9469" max="9469" width="12.140625" style="138" customWidth="1"/>
    <col min="9470" max="9471" width="9.140625" style="138"/>
    <col min="9472" max="9472" width="20.42578125" style="138" customWidth="1"/>
    <col min="9473" max="9473" width="9.140625" style="138"/>
    <col min="9474" max="9474" width="9.7109375" style="138" customWidth="1"/>
    <col min="9475" max="9475" width="11.5703125" style="138" customWidth="1"/>
    <col min="9476" max="9476" width="13.85546875" style="138" customWidth="1"/>
    <col min="9477" max="9477" width="10.85546875" style="138" customWidth="1"/>
    <col min="9478" max="9479" width="9.140625" style="138"/>
    <col min="9480" max="9480" width="30.5703125" style="138" customWidth="1"/>
    <col min="9481" max="9481" width="16.28515625" style="138" bestFit="1" customWidth="1"/>
    <col min="9482" max="9482" width="12.85546875" style="138" bestFit="1" customWidth="1"/>
    <col min="9483" max="9483" width="16.5703125" style="138" bestFit="1" customWidth="1"/>
    <col min="9484" max="9484" width="11.5703125" style="138" bestFit="1" customWidth="1"/>
    <col min="9485" max="9605" width="9.140625" style="138"/>
    <col min="9606" max="9606" width="13.42578125" style="138" customWidth="1"/>
    <col min="9607" max="9607" width="34.7109375" style="138" customWidth="1"/>
    <col min="9608" max="9608" width="20.85546875" style="138" customWidth="1"/>
    <col min="9609" max="9609" width="13.28515625" style="138" customWidth="1"/>
    <col min="9610" max="9610" width="11.7109375" style="138" customWidth="1"/>
    <col min="9611" max="9611" width="11.5703125" style="138" customWidth="1"/>
    <col min="9612" max="9612" width="11" style="138" customWidth="1"/>
    <col min="9613" max="9613" width="11.140625" style="138" customWidth="1"/>
    <col min="9614" max="9614" width="11" style="138" customWidth="1"/>
    <col min="9615" max="9615" width="12.7109375" style="138" customWidth="1"/>
    <col min="9616" max="9616" width="11.140625" style="138" customWidth="1"/>
    <col min="9617" max="9617" width="10.7109375" style="138" customWidth="1"/>
    <col min="9618" max="9618" width="10.85546875" style="138" customWidth="1"/>
    <col min="9619" max="9619" width="12.28515625" style="138" customWidth="1"/>
    <col min="9620" max="9620" width="11" style="138" customWidth="1"/>
    <col min="9621" max="9621" width="13.42578125" style="138" bestFit="1" customWidth="1"/>
    <col min="9622" max="9622" width="13" style="138" bestFit="1" customWidth="1"/>
    <col min="9623" max="9623" width="14" style="138" bestFit="1" customWidth="1"/>
    <col min="9624" max="9624" width="16.140625" style="138" bestFit="1" customWidth="1"/>
    <col min="9625" max="9625" width="15.140625" style="138" customWidth="1"/>
    <col min="9626" max="9642" width="9.140625" style="138"/>
    <col min="9643" max="9643" width="25.5703125" style="138" bestFit="1" customWidth="1"/>
    <col min="9644" max="9644" width="37.28515625" style="138" bestFit="1" customWidth="1"/>
    <col min="9645" max="9645" width="11" style="138" bestFit="1" customWidth="1"/>
    <col min="9646" max="9646" width="12.42578125" style="138" bestFit="1" customWidth="1"/>
    <col min="9647" max="9647" width="9.140625" style="138"/>
    <col min="9648" max="9648" width="13.85546875" style="138" customWidth="1"/>
    <col min="9649" max="9649" width="12.28515625" style="138" customWidth="1"/>
    <col min="9650" max="9650" width="12.5703125" style="138" customWidth="1"/>
    <col min="9651" max="9651" width="12" style="138" customWidth="1"/>
    <col min="9652" max="9652" width="9.140625" style="138"/>
    <col min="9653" max="9653" width="62.140625" style="138" customWidth="1"/>
    <col min="9654" max="9654" width="19.28515625" style="138" customWidth="1"/>
    <col min="9655" max="9655" width="9.140625" style="138"/>
    <col min="9656" max="9656" width="32.140625" style="138" bestFit="1" customWidth="1"/>
    <col min="9657" max="9658" width="9.140625" style="138"/>
    <col min="9659" max="9659" width="13" style="138" bestFit="1" customWidth="1"/>
    <col min="9660" max="9660" width="7.85546875" style="138" bestFit="1" customWidth="1"/>
    <col min="9661" max="9661" width="9.140625" style="138"/>
    <col min="9662" max="9663" width="14.42578125" style="138" bestFit="1" customWidth="1"/>
    <col min="9664" max="9664" width="9.140625" style="138"/>
    <col min="9665" max="9665" width="14.28515625" style="138" bestFit="1" customWidth="1"/>
    <col min="9666" max="9666" width="13" style="138" bestFit="1" customWidth="1"/>
    <col min="9667" max="9677" width="6.28515625" style="138" bestFit="1" customWidth="1"/>
    <col min="9678" max="9680" width="6.7109375" style="138" customWidth="1"/>
    <col min="9681" max="9681" width="6.85546875" style="138" customWidth="1"/>
    <col min="9682" max="9682" width="9.140625" style="138"/>
    <col min="9683" max="9683" width="28.42578125" style="138" bestFit="1" customWidth="1"/>
    <col min="9684" max="9684" width="17.28515625" style="138" bestFit="1" customWidth="1"/>
    <col min="9685" max="9688" width="19.28515625" style="138" customWidth="1"/>
    <col min="9689" max="9690" width="11.7109375" style="138" customWidth="1"/>
    <col min="9691" max="9692" width="9.140625" style="138"/>
    <col min="9693" max="9693" width="45.28515625" style="138" bestFit="1" customWidth="1"/>
    <col min="9694" max="9694" width="19.140625" style="138" bestFit="1" customWidth="1"/>
    <col min="9695" max="9697" width="10.85546875" style="138" bestFit="1" customWidth="1"/>
    <col min="9698" max="9698" width="11.5703125" style="138" bestFit="1" customWidth="1"/>
    <col min="9699" max="9700" width="11.140625" style="138" bestFit="1" customWidth="1"/>
    <col min="9701" max="9701" width="10.7109375" style="138" bestFit="1" customWidth="1"/>
    <col min="9702" max="9703" width="9.140625" style="138"/>
    <col min="9704" max="9704" width="23" style="138" bestFit="1" customWidth="1"/>
    <col min="9705" max="9705" width="23.7109375" style="138" bestFit="1" customWidth="1"/>
    <col min="9706" max="9706" width="18.5703125" style="138" bestFit="1" customWidth="1"/>
    <col min="9707" max="9707" width="17" style="138" bestFit="1" customWidth="1"/>
    <col min="9708" max="9709" width="9.140625" style="138"/>
    <col min="9710" max="9710" width="27.42578125" style="138" customWidth="1"/>
    <col min="9711" max="9711" width="9.140625" style="138"/>
    <col min="9712" max="9715" width="15.7109375" style="138" customWidth="1"/>
    <col min="9716" max="9716" width="12.85546875" style="138" customWidth="1"/>
    <col min="9717" max="9717" width="12.28515625" style="138" customWidth="1"/>
    <col min="9718" max="9719" width="9.140625" style="138"/>
    <col min="9720" max="9720" width="26.140625" style="138" customWidth="1"/>
    <col min="9721" max="9721" width="9.140625" style="138"/>
    <col min="9722" max="9723" width="9.7109375" style="138" bestFit="1" customWidth="1"/>
    <col min="9724" max="9724" width="17.5703125" style="138" bestFit="1" customWidth="1"/>
    <col min="9725" max="9725" width="12.140625" style="138" customWidth="1"/>
    <col min="9726" max="9727" width="9.140625" style="138"/>
    <col min="9728" max="9728" width="20.42578125" style="138" customWidth="1"/>
    <col min="9729" max="9729" width="9.140625" style="138"/>
    <col min="9730" max="9730" width="9.7109375" style="138" customWidth="1"/>
    <col min="9731" max="9731" width="11.5703125" style="138" customWidth="1"/>
    <col min="9732" max="9732" width="13.85546875" style="138" customWidth="1"/>
    <col min="9733" max="9733" width="10.85546875" style="138" customWidth="1"/>
    <col min="9734" max="9735" width="9.140625" style="138"/>
    <col min="9736" max="9736" width="30.5703125" style="138" customWidth="1"/>
    <col min="9737" max="9737" width="16.28515625" style="138" bestFit="1" customWidth="1"/>
    <col min="9738" max="9738" width="12.85546875" style="138" bestFit="1" customWidth="1"/>
    <col min="9739" max="9739" width="16.5703125" style="138" bestFit="1" customWidth="1"/>
    <col min="9740" max="9740" width="11.5703125" style="138" bestFit="1" customWidth="1"/>
    <col min="9741" max="9861" width="9.140625" style="138"/>
    <col min="9862" max="9862" width="13.42578125" style="138" customWidth="1"/>
    <col min="9863" max="9863" width="34.7109375" style="138" customWidth="1"/>
    <col min="9864" max="9864" width="20.85546875" style="138" customWidth="1"/>
    <col min="9865" max="9865" width="13.28515625" style="138" customWidth="1"/>
    <col min="9866" max="9866" width="11.7109375" style="138" customWidth="1"/>
    <col min="9867" max="9867" width="11.5703125" style="138" customWidth="1"/>
    <col min="9868" max="9868" width="11" style="138" customWidth="1"/>
    <col min="9869" max="9869" width="11.140625" style="138" customWidth="1"/>
    <col min="9870" max="9870" width="11" style="138" customWidth="1"/>
    <col min="9871" max="9871" width="12.7109375" style="138" customWidth="1"/>
    <col min="9872" max="9872" width="11.140625" style="138" customWidth="1"/>
    <col min="9873" max="9873" width="10.7109375" style="138" customWidth="1"/>
    <col min="9874" max="9874" width="10.85546875" style="138" customWidth="1"/>
    <col min="9875" max="9875" width="12.28515625" style="138" customWidth="1"/>
    <col min="9876" max="9876" width="11" style="138" customWidth="1"/>
    <col min="9877" max="9877" width="13.42578125" style="138" bestFit="1" customWidth="1"/>
    <col min="9878" max="9878" width="13" style="138" bestFit="1" customWidth="1"/>
    <col min="9879" max="9879" width="14" style="138" bestFit="1" customWidth="1"/>
    <col min="9880" max="9880" width="16.140625" style="138" bestFit="1" customWidth="1"/>
    <col min="9881" max="9881" width="15.140625" style="138" customWidth="1"/>
    <col min="9882" max="9898" width="9.140625" style="138"/>
    <col min="9899" max="9899" width="25.5703125" style="138" bestFit="1" customWidth="1"/>
    <col min="9900" max="9900" width="37.28515625" style="138" bestFit="1" customWidth="1"/>
    <col min="9901" max="9901" width="11" style="138" bestFit="1" customWidth="1"/>
    <col min="9902" max="9902" width="12.42578125" style="138" bestFit="1" customWidth="1"/>
    <col min="9903" max="9903" width="9.140625" style="138"/>
    <col min="9904" max="9904" width="13.85546875" style="138" customWidth="1"/>
    <col min="9905" max="9905" width="12.28515625" style="138" customWidth="1"/>
    <col min="9906" max="9906" width="12.5703125" style="138" customWidth="1"/>
    <col min="9907" max="9907" width="12" style="138" customWidth="1"/>
    <col min="9908" max="9908" width="9.140625" style="138"/>
    <col min="9909" max="9909" width="62.140625" style="138" customWidth="1"/>
    <col min="9910" max="9910" width="19.28515625" style="138" customWidth="1"/>
    <col min="9911" max="9911" width="9.140625" style="138"/>
    <col min="9912" max="9912" width="32.140625" style="138" bestFit="1" customWidth="1"/>
    <col min="9913" max="9914" width="9.140625" style="138"/>
    <col min="9915" max="9915" width="13" style="138" bestFit="1" customWidth="1"/>
    <col min="9916" max="9916" width="7.85546875" style="138" bestFit="1" customWidth="1"/>
    <col min="9917" max="9917" width="9.140625" style="138"/>
    <col min="9918" max="9919" width="14.42578125" style="138" bestFit="1" customWidth="1"/>
    <col min="9920" max="9920" width="9.140625" style="138"/>
    <col min="9921" max="9921" width="14.28515625" style="138" bestFit="1" customWidth="1"/>
    <col min="9922" max="9922" width="13" style="138" bestFit="1" customWidth="1"/>
    <col min="9923" max="9933" width="6.28515625" style="138" bestFit="1" customWidth="1"/>
    <col min="9934" max="9936" width="6.7109375" style="138" customWidth="1"/>
    <col min="9937" max="9937" width="6.85546875" style="138" customWidth="1"/>
    <col min="9938" max="9938" width="9.140625" style="138"/>
    <col min="9939" max="9939" width="28.42578125" style="138" bestFit="1" customWidth="1"/>
    <col min="9940" max="9940" width="17.28515625" style="138" bestFit="1" customWidth="1"/>
    <col min="9941" max="9944" width="19.28515625" style="138" customWidth="1"/>
    <col min="9945" max="9946" width="11.7109375" style="138" customWidth="1"/>
    <col min="9947" max="9948" width="9.140625" style="138"/>
    <col min="9949" max="9949" width="45.28515625" style="138" bestFit="1" customWidth="1"/>
    <col min="9950" max="9950" width="19.140625" style="138" bestFit="1" customWidth="1"/>
    <col min="9951" max="9953" width="10.85546875" style="138" bestFit="1" customWidth="1"/>
    <col min="9954" max="9954" width="11.5703125" style="138" bestFit="1" customWidth="1"/>
    <col min="9955" max="9956" width="11.140625" style="138" bestFit="1" customWidth="1"/>
    <col min="9957" max="9957" width="10.7109375" style="138" bestFit="1" customWidth="1"/>
    <col min="9958" max="9959" width="9.140625" style="138"/>
    <col min="9960" max="9960" width="23" style="138" bestFit="1" customWidth="1"/>
    <col min="9961" max="9961" width="23.7109375" style="138" bestFit="1" customWidth="1"/>
    <col min="9962" max="9962" width="18.5703125" style="138" bestFit="1" customWidth="1"/>
    <col min="9963" max="9963" width="17" style="138" bestFit="1" customWidth="1"/>
    <col min="9964" max="9965" width="9.140625" style="138"/>
    <col min="9966" max="9966" width="27.42578125" style="138" customWidth="1"/>
    <col min="9967" max="9967" width="9.140625" style="138"/>
    <col min="9968" max="9971" width="15.7109375" style="138" customWidth="1"/>
    <col min="9972" max="9972" width="12.85546875" style="138" customWidth="1"/>
    <col min="9973" max="9973" width="12.28515625" style="138" customWidth="1"/>
    <col min="9974" max="9975" width="9.140625" style="138"/>
    <col min="9976" max="9976" width="26.140625" style="138" customWidth="1"/>
    <col min="9977" max="9977" width="9.140625" style="138"/>
    <col min="9978" max="9979" width="9.7109375" style="138" bestFit="1" customWidth="1"/>
    <col min="9980" max="9980" width="17.5703125" style="138" bestFit="1" customWidth="1"/>
    <col min="9981" max="9981" width="12.140625" style="138" customWidth="1"/>
    <col min="9982" max="9983" width="9.140625" style="138"/>
    <col min="9984" max="9984" width="20.42578125" style="138" customWidth="1"/>
    <col min="9985" max="9985" width="9.140625" style="138"/>
    <col min="9986" max="9986" width="9.7109375" style="138" customWidth="1"/>
    <col min="9987" max="9987" width="11.5703125" style="138" customWidth="1"/>
    <col min="9988" max="9988" width="13.85546875" style="138" customWidth="1"/>
    <col min="9989" max="9989" width="10.85546875" style="138" customWidth="1"/>
    <col min="9990" max="9991" width="9.140625" style="138"/>
    <col min="9992" max="9992" width="30.5703125" style="138" customWidth="1"/>
    <col min="9993" max="9993" width="16.28515625" style="138" bestFit="1" customWidth="1"/>
    <col min="9994" max="9994" width="12.85546875" style="138" bestFit="1" customWidth="1"/>
    <col min="9995" max="9995" width="16.5703125" style="138" bestFit="1" customWidth="1"/>
    <col min="9996" max="9996" width="11.5703125" style="138" bestFit="1" customWidth="1"/>
    <col min="9997" max="10117" width="9.140625" style="138"/>
    <col min="10118" max="10118" width="13.42578125" style="138" customWidth="1"/>
    <col min="10119" max="10119" width="34.7109375" style="138" customWidth="1"/>
    <col min="10120" max="10120" width="20.85546875" style="138" customWidth="1"/>
    <col min="10121" max="10121" width="13.28515625" style="138" customWidth="1"/>
    <col min="10122" max="10122" width="11.7109375" style="138" customWidth="1"/>
    <col min="10123" max="10123" width="11.5703125" style="138" customWidth="1"/>
    <col min="10124" max="10124" width="11" style="138" customWidth="1"/>
    <col min="10125" max="10125" width="11.140625" style="138" customWidth="1"/>
    <col min="10126" max="10126" width="11" style="138" customWidth="1"/>
    <col min="10127" max="10127" width="12.7109375" style="138" customWidth="1"/>
    <col min="10128" max="10128" width="11.140625" style="138" customWidth="1"/>
    <col min="10129" max="10129" width="10.7109375" style="138" customWidth="1"/>
    <col min="10130" max="10130" width="10.85546875" style="138" customWidth="1"/>
    <col min="10131" max="10131" width="12.28515625" style="138" customWidth="1"/>
    <col min="10132" max="10132" width="11" style="138" customWidth="1"/>
    <col min="10133" max="10133" width="13.42578125" style="138" bestFit="1" customWidth="1"/>
    <col min="10134" max="10134" width="13" style="138" bestFit="1" customWidth="1"/>
    <col min="10135" max="10135" width="14" style="138" bestFit="1" customWidth="1"/>
    <col min="10136" max="10136" width="16.140625" style="138" bestFit="1" customWidth="1"/>
    <col min="10137" max="10137" width="15.140625" style="138" customWidth="1"/>
    <col min="10138" max="10154" width="9.140625" style="138"/>
    <col min="10155" max="10155" width="25.5703125" style="138" bestFit="1" customWidth="1"/>
    <col min="10156" max="10156" width="37.28515625" style="138" bestFit="1" customWidth="1"/>
    <col min="10157" max="10157" width="11" style="138" bestFit="1" customWidth="1"/>
    <col min="10158" max="10158" width="12.42578125" style="138" bestFit="1" customWidth="1"/>
    <col min="10159" max="10159" width="9.140625" style="138"/>
    <col min="10160" max="10160" width="13.85546875" style="138" customWidth="1"/>
    <col min="10161" max="10161" width="12.28515625" style="138" customWidth="1"/>
    <col min="10162" max="10162" width="12.5703125" style="138" customWidth="1"/>
    <col min="10163" max="10163" width="12" style="138" customWidth="1"/>
    <col min="10164" max="10164" width="9.140625" style="138"/>
    <col min="10165" max="10165" width="62.140625" style="138" customWidth="1"/>
    <col min="10166" max="10166" width="19.28515625" style="138" customWidth="1"/>
    <col min="10167" max="10167" width="9.140625" style="138"/>
    <col min="10168" max="10168" width="32.140625" style="138" bestFit="1" customWidth="1"/>
    <col min="10169" max="10170" width="9.140625" style="138"/>
    <col min="10171" max="10171" width="13" style="138" bestFit="1" customWidth="1"/>
    <col min="10172" max="10172" width="7.85546875" style="138" bestFit="1" customWidth="1"/>
    <col min="10173" max="10173" width="9.140625" style="138"/>
    <col min="10174" max="10175" width="14.42578125" style="138" bestFit="1" customWidth="1"/>
    <col min="10176" max="10176" width="9.140625" style="138"/>
    <col min="10177" max="10177" width="14.28515625" style="138" bestFit="1" customWidth="1"/>
    <col min="10178" max="10178" width="13" style="138" bestFit="1" customWidth="1"/>
    <col min="10179" max="10189" width="6.28515625" style="138" bestFit="1" customWidth="1"/>
    <col min="10190" max="10192" width="6.7109375" style="138" customWidth="1"/>
    <col min="10193" max="10193" width="6.85546875" style="138" customWidth="1"/>
    <col min="10194" max="10194" width="9.140625" style="138"/>
    <col min="10195" max="10195" width="28.42578125" style="138" bestFit="1" customWidth="1"/>
    <col min="10196" max="10196" width="17.28515625" style="138" bestFit="1" customWidth="1"/>
    <col min="10197" max="10200" width="19.28515625" style="138" customWidth="1"/>
    <col min="10201" max="10202" width="11.7109375" style="138" customWidth="1"/>
    <col min="10203" max="10204" width="9.140625" style="138"/>
    <col min="10205" max="10205" width="45.28515625" style="138" bestFit="1" customWidth="1"/>
    <col min="10206" max="10206" width="19.140625" style="138" bestFit="1" customWidth="1"/>
    <col min="10207" max="10209" width="10.85546875" style="138" bestFit="1" customWidth="1"/>
    <col min="10210" max="10210" width="11.5703125" style="138" bestFit="1" customWidth="1"/>
    <col min="10211" max="10212" width="11.140625" style="138" bestFit="1" customWidth="1"/>
    <col min="10213" max="10213" width="10.7109375" style="138" bestFit="1" customWidth="1"/>
    <col min="10214" max="10215" width="9.140625" style="138"/>
    <col min="10216" max="10216" width="23" style="138" bestFit="1" customWidth="1"/>
    <col min="10217" max="10217" width="23.7109375" style="138" bestFit="1" customWidth="1"/>
    <col min="10218" max="10218" width="18.5703125" style="138" bestFit="1" customWidth="1"/>
    <col min="10219" max="10219" width="17" style="138" bestFit="1" customWidth="1"/>
    <col min="10220" max="10221" width="9.140625" style="138"/>
    <col min="10222" max="10222" width="27.42578125" style="138" customWidth="1"/>
    <col min="10223" max="10223" width="9.140625" style="138"/>
    <col min="10224" max="10227" width="15.7109375" style="138" customWidth="1"/>
    <col min="10228" max="10228" width="12.85546875" style="138" customWidth="1"/>
    <col min="10229" max="10229" width="12.28515625" style="138" customWidth="1"/>
    <col min="10230" max="10231" width="9.140625" style="138"/>
    <col min="10232" max="10232" width="26.140625" style="138" customWidth="1"/>
    <col min="10233" max="10233" width="9.140625" style="138"/>
    <col min="10234" max="10235" width="9.7109375" style="138" bestFit="1" customWidth="1"/>
    <col min="10236" max="10236" width="17.5703125" style="138" bestFit="1" customWidth="1"/>
    <col min="10237" max="10237" width="12.140625" style="138" customWidth="1"/>
    <col min="10238" max="10239" width="9.140625" style="138"/>
    <col min="10240" max="10240" width="20.42578125" style="138" customWidth="1"/>
    <col min="10241" max="10241" width="9.140625" style="138"/>
    <col min="10242" max="10242" width="9.7109375" style="138" customWidth="1"/>
    <col min="10243" max="10243" width="11.5703125" style="138" customWidth="1"/>
    <col min="10244" max="10244" width="13.85546875" style="138" customWidth="1"/>
    <col min="10245" max="10245" width="10.85546875" style="138" customWidth="1"/>
    <col min="10246" max="10247" width="9.140625" style="138"/>
    <col min="10248" max="10248" width="30.5703125" style="138" customWidth="1"/>
    <col min="10249" max="10249" width="16.28515625" style="138" bestFit="1" customWidth="1"/>
    <col min="10250" max="10250" width="12.85546875" style="138" bestFit="1" customWidth="1"/>
    <col min="10251" max="10251" width="16.5703125" style="138" bestFit="1" customWidth="1"/>
    <col min="10252" max="10252" width="11.5703125" style="138" bestFit="1" customWidth="1"/>
    <col min="10253" max="10373" width="9.140625" style="138"/>
    <col min="10374" max="10374" width="13.42578125" style="138" customWidth="1"/>
    <col min="10375" max="10375" width="34.7109375" style="138" customWidth="1"/>
    <col min="10376" max="10376" width="20.85546875" style="138" customWidth="1"/>
    <col min="10377" max="10377" width="13.28515625" style="138" customWidth="1"/>
    <col min="10378" max="10378" width="11.7109375" style="138" customWidth="1"/>
    <col min="10379" max="10379" width="11.5703125" style="138" customWidth="1"/>
    <col min="10380" max="10380" width="11" style="138" customWidth="1"/>
    <col min="10381" max="10381" width="11.140625" style="138" customWidth="1"/>
    <col min="10382" max="10382" width="11" style="138" customWidth="1"/>
    <col min="10383" max="10383" width="12.7109375" style="138" customWidth="1"/>
    <col min="10384" max="10384" width="11.140625" style="138" customWidth="1"/>
    <col min="10385" max="10385" width="10.7109375" style="138" customWidth="1"/>
    <col min="10386" max="10386" width="10.85546875" style="138" customWidth="1"/>
    <col min="10387" max="10387" width="12.28515625" style="138" customWidth="1"/>
    <col min="10388" max="10388" width="11" style="138" customWidth="1"/>
    <col min="10389" max="10389" width="13.42578125" style="138" bestFit="1" customWidth="1"/>
    <col min="10390" max="10390" width="13" style="138" bestFit="1" customWidth="1"/>
    <col min="10391" max="10391" width="14" style="138" bestFit="1" customWidth="1"/>
    <col min="10392" max="10392" width="16.140625" style="138" bestFit="1" customWidth="1"/>
    <col min="10393" max="10393" width="15.140625" style="138" customWidth="1"/>
    <col min="10394" max="10410" width="9.140625" style="138"/>
    <col min="10411" max="10411" width="25.5703125" style="138" bestFit="1" customWidth="1"/>
    <col min="10412" max="10412" width="37.28515625" style="138" bestFit="1" customWidth="1"/>
    <col min="10413" max="10413" width="11" style="138" bestFit="1" customWidth="1"/>
    <col min="10414" max="10414" width="12.42578125" style="138" bestFit="1" customWidth="1"/>
    <col min="10415" max="10415" width="9.140625" style="138"/>
    <col min="10416" max="10416" width="13.85546875" style="138" customWidth="1"/>
    <col min="10417" max="10417" width="12.28515625" style="138" customWidth="1"/>
    <col min="10418" max="10418" width="12.5703125" style="138" customWidth="1"/>
    <col min="10419" max="10419" width="12" style="138" customWidth="1"/>
    <col min="10420" max="10420" width="9.140625" style="138"/>
    <col min="10421" max="10421" width="62.140625" style="138" customWidth="1"/>
    <col min="10422" max="10422" width="19.28515625" style="138" customWidth="1"/>
    <col min="10423" max="10423" width="9.140625" style="138"/>
    <col min="10424" max="10424" width="32.140625" style="138" bestFit="1" customWidth="1"/>
    <col min="10425" max="10426" width="9.140625" style="138"/>
    <col min="10427" max="10427" width="13" style="138" bestFit="1" customWidth="1"/>
    <col min="10428" max="10428" width="7.85546875" style="138" bestFit="1" customWidth="1"/>
    <col min="10429" max="10429" width="9.140625" style="138"/>
    <col min="10430" max="10431" width="14.42578125" style="138" bestFit="1" customWidth="1"/>
    <col min="10432" max="10432" width="9.140625" style="138"/>
    <col min="10433" max="10433" width="14.28515625" style="138" bestFit="1" customWidth="1"/>
    <col min="10434" max="10434" width="13" style="138" bestFit="1" customWidth="1"/>
    <col min="10435" max="10445" width="6.28515625" style="138" bestFit="1" customWidth="1"/>
    <col min="10446" max="10448" width="6.7109375" style="138" customWidth="1"/>
    <col min="10449" max="10449" width="6.85546875" style="138" customWidth="1"/>
    <col min="10450" max="10450" width="9.140625" style="138"/>
    <col min="10451" max="10451" width="28.42578125" style="138" bestFit="1" customWidth="1"/>
    <col min="10452" max="10452" width="17.28515625" style="138" bestFit="1" customWidth="1"/>
    <col min="10453" max="10456" width="19.28515625" style="138" customWidth="1"/>
    <col min="10457" max="10458" width="11.7109375" style="138" customWidth="1"/>
    <col min="10459" max="10460" width="9.140625" style="138"/>
    <col min="10461" max="10461" width="45.28515625" style="138" bestFit="1" customWidth="1"/>
    <col min="10462" max="10462" width="19.140625" style="138" bestFit="1" customWidth="1"/>
    <col min="10463" max="10465" width="10.85546875" style="138" bestFit="1" customWidth="1"/>
    <col min="10466" max="10466" width="11.5703125" style="138" bestFit="1" customWidth="1"/>
    <col min="10467" max="10468" width="11.140625" style="138" bestFit="1" customWidth="1"/>
    <col min="10469" max="10469" width="10.7109375" style="138" bestFit="1" customWidth="1"/>
    <col min="10470" max="10471" width="9.140625" style="138"/>
    <col min="10472" max="10472" width="23" style="138" bestFit="1" customWidth="1"/>
    <col min="10473" max="10473" width="23.7109375" style="138" bestFit="1" customWidth="1"/>
    <col min="10474" max="10474" width="18.5703125" style="138" bestFit="1" customWidth="1"/>
    <col min="10475" max="10475" width="17" style="138" bestFit="1" customWidth="1"/>
    <col min="10476" max="10477" width="9.140625" style="138"/>
    <col min="10478" max="10478" width="27.42578125" style="138" customWidth="1"/>
    <col min="10479" max="10479" width="9.140625" style="138"/>
    <col min="10480" max="10483" width="15.7109375" style="138" customWidth="1"/>
    <col min="10484" max="10484" width="12.85546875" style="138" customWidth="1"/>
    <col min="10485" max="10485" width="12.28515625" style="138" customWidth="1"/>
    <col min="10486" max="10487" width="9.140625" style="138"/>
    <col min="10488" max="10488" width="26.140625" style="138" customWidth="1"/>
    <col min="10489" max="10489" width="9.140625" style="138"/>
    <col min="10490" max="10491" width="9.7109375" style="138" bestFit="1" customWidth="1"/>
    <col min="10492" max="10492" width="17.5703125" style="138" bestFit="1" customWidth="1"/>
    <col min="10493" max="10493" width="12.140625" style="138" customWidth="1"/>
    <col min="10494" max="10495" width="9.140625" style="138"/>
    <col min="10496" max="10496" width="20.42578125" style="138" customWidth="1"/>
    <col min="10497" max="10497" width="9.140625" style="138"/>
    <col min="10498" max="10498" width="9.7109375" style="138" customWidth="1"/>
    <col min="10499" max="10499" width="11.5703125" style="138" customWidth="1"/>
    <col min="10500" max="10500" width="13.85546875" style="138" customWidth="1"/>
    <col min="10501" max="10501" width="10.85546875" style="138" customWidth="1"/>
    <col min="10502" max="10503" width="9.140625" style="138"/>
    <col min="10504" max="10504" width="30.5703125" style="138" customWidth="1"/>
    <col min="10505" max="10505" width="16.28515625" style="138" bestFit="1" customWidth="1"/>
    <col min="10506" max="10506" width="12.85546875" style="138" bestFit="1" customWidth="1"/>
    <col min="10507" max="10507" width="16.5703125" style="138" bestFit="1" customWidth="1"/>
    <col min="10508" max="10508" width="11.5703125" style="138" bestFit="1" customWidth="1"/>
    <col min="10509" max="10629" width="9.140625" style="138"/>
    <col min="10630" max="10630" width="13.42578125" style="138" customWidth="1"/>
    <col min="10631" max="10631" width="34.7109375" style="138" customWidth="1"/>
    <col min="10632" max="10632" width="20.85546875" style="138" customWidth="1"/>
    <col min="10633" max="10633" width="13.28515625" style="138" customWidth="1"/>
    <col min="10634" max="10634" width="11.7109375" style="138" customWidth="1"/>
    <col min="10635" max="10635" width="11.5703125" style="138" customWidth="1"/>
    <col min="10636" max="10636" width="11" style="138" customWidth="1"/>
    <col min="10637" max="10637" width="11.140625" style="138" customWidth="1"/>
    <col min="10638" max="10638" width="11" style="138" customWidth="1"/>
    <col min="10639" max="10639" width="12.7109375" style="138" customWidth="1"/>
    <col min="10640" max="10640" width="11.140625" style="138" customWidth="1"/>
    <col min="10641" max="10641" width="10.7109375" style="138" customWidth="1"/>
    <col min="10642" max="10642" width="10.85546875" style="138" customWidth="1"/>
    <col min="10643" max="10643" width="12.28515625" style="138" customWidth="1"/>
    <col min="10644" max="10644" width="11" style="138" customWidth="1"/>
    <col min="10645" max="10645" width="13.42578125" style="138" bestFit="1" customWidth="1"/>
    <col min="10646" max="10646" width="13" style="138" bestFit="1" customWidth="1"/>
    <col min="10647" max="10647" width="14" style="138" bestFit="1" customWidth="1"/>
    <col min="10648" max="10648" width="16.140625" style="138" bestFit="1" customWidth="1"/>
    <col min="10649" max="10649" width="15.140625" style="138" customWidth="1"/>
    <col min="10650" max="10666" width="9.140625" style="138"/>
    <col min="10667" max="10667" width="25.5703125" style="138" bestFit="1" customWidth="1"/>
    <col min="10668" max="10668" width="37.28515625" style="138" bestFit="1" customWidth="1"/>
    <col min="10669" max="10669" width="11" style="138" bestFit="1" customWidth="1"/>
    <col min="10670" max="10670" width="12.42578125" style="138" bestFit="1" customWidth="1"/>
    <col min="10671" max="10671" width="9.140625" style="138"/>
    <col min="10672" max="10672" width="13.85546875" style="138" customWidth="1"/>
    <col min="10673" max="10673" width="12.28515625" style="138" customWidth="1"/>
    <col min="10674" max="10674" width="12.5703125" style="138" customWidth="1"/>
    <col min="10675" max="10675" width="12" style="138" customWidth="1"/>
    <col min="10676" max="10676" width="9.140625" style="138"/>
    <col min="10677" max="10677" width="62.140625" style="138" customWidth="1"/>
    <col min="10678" max="10678" width="19.28515625" style="138" customWidth="1"/>
    <col min="10679" max="10679" width="9.140625" style="138"/>
    <col min="10680" max="10680" width="32.140625" style="138" bestFit="1" customWidth="1"/>
    <col min="10681" max="10682" width="9.140625" style="138"/>
    <col min="10683" max="10683" width="13" style="138" bestFit="1" customWidth="1"/>
    <col min="10684" max="10684" width="7.85546875" style="138" bestFit="1" customWidth="1"/>
    <col min="10685" max="10685" width="9.140625" style="138"/>
    <col min="10686" max="10687" width="14.42578125" style="138" bestFit="1" customWidth="1"/>
    <col min="10688" max="10688" width="9.140625" style="138"/>
    <col min="10689" max="10689" width="14.28515625" style="138" bestFit="1" customWidth="1"/>
    <col min="10690" max="10690" width="13" style="138" bestFit="1" customWidth="1"/>
    <col min="10691" max="10701" width="6.28515625" style="138" bestFit="1" customWidth="1"/>
    <col min="10702" max="10704" width="6.7109375" style="138" customWidth="1"/>
    <col min="10705" max="10705" width="6.85546875" style="138" customWidth="1"/>
    <col min="10706" max="10706" width="9.140625" style="138"/>
    <col min="10707" max="10707" width="28.42578125" style="138" bestFit="1" customWidth="1"/>
    <col min="10708" max="10708" width="17.28515625" style="138" bestFit="1" customWidth="1"/>
    <col min="10709" max="10712" width="19.28515625" style="138" customWidth="1"/>
    <col min="10713" max="10714" width="11.7109375" style="138" customWidth="1"/>
    <col min="10715" max="10716" width="9.140625" style="138"/>
    <col min="10717" max="10717" width="45.28515625" style="138" bestFit="1" customWidth="1"/>
    <col min="10718" max="10718" width="19.140625" style="138" bestFit="1" customWidth="1"/>
    <col min="10719" max="10721" width="10.85546875" style="138" bestFit="1" customWidth="1"/>
    <col min="10722" max="10722" width="11.5703125" style="138" bestFit="1" customWidth="1"/>
    <col min="10723" max="10724" width="11.140625" style="138" bestFit="1" customWidth="1"/>
    <col min="10725" max="10725" width="10.7109375" style="138" bestFit="1" customWidth="1"/>
    <col min="10726" max="10727" width="9.140625" style="138"/>
    <col min="10728" max="10728" width="23" style="138" bestFit="1" customWidth="1"/>
    <col min="10729" max="10729" width="23.7109375" style="138" bestFit="1" customWidth="1"/>
    <col min="10730" max="10730" width="18.5703125" style="138" bestFit="1" customWidth="1"/>
    <col min="10731" max="10731" width="17" style="138" bestFit="1" customWidth="1"/>
    <col min="10732" max="10733" width="9.140625" style="138"/>
    <col min="10734" max="10734" width="27.42578125" style="138" customWidth="1"/>
    <col min="10735" max="10735" width="9.140625" style="138"/>
    <col min="10736" max="10739" width="15.7109375" style="138" customWidth="1"/>
    <col min="10740" max="10740" width="12.85546875" style="138" customWidth="1"/>
    <col min="10741" max="10741" width="12.28515625" style="138" customWidth="1"/>
    <col min="10742" max="10743" width="9.140625" style="138"/>
    <col min="10744" max="10744" width="26.140625" style="138" customWidth="1"/>
    <col min="10745" max="10745" width="9.140625" style="138"/>
    <col min="10746" max="10747" width="9.7109375" style="138" bestFit="1" customWidth="1"/>
    <col min="10748" max="10748" width="17.5703125" style="138" bestFit="1" customWidth="1"/>
    <col min="10749" max="10749" width="12.140625" style="138" customWidth="1"/>
    <col min="10750" max="10751" width="9.140625" style="138"/>
    <col min="10752" max="10752" width="20.42578125" style="138" customWidth="1"/>
    <col min="10753" max="10753" width="9.140625" style="138"/>
    <col min="10754" max="10754" width="9.7109375" style="138" customWidth="1"/>
    <col min="10755" max="10755" width="11.5703125" style="138" customWidth="1"/>
    <col min="10756" max="10756" width="13.85546875" style="138" customWidth="1"/>
    <col min="10757" max="10757" width="10.85546875" style="138" customWidth="1"/>
    <col min="10758" max="10759" width="9.140625" style="138"/>
    <col min="10760" max="10760" width="30.5703125" style="138" customWidth="1"/>
    <col min="10761" max="10761" width="16.28515625" style="138" bestFit="1" customWidth="1"/>
    <col min="10762" max="10762" width="12.85546875" style="138" bestFit="1" customWidth="1"/>
    <col min="10763" max="10763" width="16.5703125" style="138" bestFit="1" customWidth="1"/>
    <col min="10764" max="10764" width="11.5703125" style="138" bestFit="1" customWidth="1"/>
    <col min="10765" max="10885" width="9.140625" style="138"/>
    <col min="10886" max="10886" width="13.42578125" style="138" customWidth="1"/>
    <col min="10887" max="10887" width="34.7109375" style="138" customWidth="1"/>
    <col min="10888" max="10888" width="20.85546875" style="138" customWidth="1"/>
    <col min="10889" max="10889" width="13.28515625" style="138" customWidth="1"/>
    <col min="10890" max="10890" width="11.7109375" style="138" customWidth="1"/>
    <col min="10891" max="10891" width="11.5703125" style="138" customWidth="1"/>
    <col min="10892" max="10892" width="11" style="138" customWidth="1"/>
    <col min="10893" max="10893" width="11.140625" style="138" customWidth="1"/>
    <col min="10894" max="10894" width="11" style="138" customWidth="1"/>
    <col min="10895" max="10895" width="12.7109375" style="138" customWidth="1"/>
    <col min="10896" max="10896" width="11.140625" style="138" customWidth="1"/>
    <col min="10897" max="10897" width="10.7109375" style="138" customWidth="1"/>
    <col min="10898" max="10898" width="10.85546875" style="138" customWidth="1"/>
    <col min="10899" max="10899" width="12.28515625" style="138" customWidth="1"/>
    <col min="10900" max="10900" width="11" style="138" customWidth="1"/>
    <col min="10901" max="10901" width="13.42578125" style="138" bestFit="1" customWidth="1"/>
    <col min="10902" max="10902" width="13" style="138" bestFit="1" customWidth="1"/>
    <col min="10903" max="10903" width="14" style="138" bestFit="1" customWidth="1"/>
    <col min="10904" max="10904" width="16.140625" style="138" bestFit="1" customWidth="1"/>
    <col min="10905" max="10905" width="15.140625" style="138" customWidth="1"/>
    <col min="10906" max="10922" width="9.140625" style="138"/>
    <col min="10923" max="10923" width="25.5703125" style="138" bestFit="1" customWidth="1"/>
    <col min="10924" max="10924" width="37.28515625" style="138" bestFit="1" customWidth="1"/>
    <col min="10925" max="10925" width="11" style="138" bestFit="1" customWidth="1"/>
    <col min="10926" max="10926" width="12.42578125" style="138" bestFit="1" customWidth="1"/>
    <col min="10927" max="10927" width="9.140625" style="138"/>
    <col min="10928" max="10928" width="13.85546875" style="138" customWidth="1"/>
    <col min="10929" max="10929" width="12.28515625" style="138" customWidth="1"/>
    <col min="10930" max="10930" width="12.5703125" style="138" customWidth="1"/>
    <col min="10931" max="10931" width="12" style="138" customWidth="1"/>
    <col min="10932" max="10932" width="9.140625" style="138"/>
    <col min="10933" max="10933" width="62.140625" style="138" customWidth="1"/>
    <col min="10934" max="10934" width="19.28515625" style="138" customWidth="1"/>
    <col min="10935" max="10935" width="9.140625" style="138"/>
    <col min="10936" max="10936" width="32.140625" style="138" bestFit="1" customWidth="1"/>
    <col min="10937" max="10938" width="9.140625" style="138"/>
    <col min="10939" max="10939" width="13" style="138" bestFit="1" customWidth="1"/>
    <col min="10940" max="10940" width="7.85546875" style="138" bestFit="1" customWidth="1"/>
    <col min="10941" max="10941" width="9.140625" style="138"/>
    <col min="10942" max="10943" width="14.42578125" style="138" bestFit="1" customWidth="1"/>
    <col min="10944" max="10944" width="9.140625" style="138"/>
    <col min="10945" max="10945" width="14.28515625" style="138" bestFit="1" customWidth="1"/>
    <col min="10946" max="10946" width="13" style="138" bestFit="1" customWidth="1"/>
    <col min="10947" max="10957" width="6.28515625" style="138" bestFit="1" customWidth="1"/>
    <col min="10958" max="10960" width="6.7109375" style="138" customWidth="1"/>
    <col min="10961" max="10961" width="6.85546875" style="138" customWidth="1"/>
    <col min="10962" max="10962" width="9.140625" style="138"/>
    <col min="10963" max="10963" width="28.42578125" style="138" bestFit="1" customWidth="1"/>
    <col min="10964" max="10964" width="17.28515625" style="138" bestFit="1" customWidth="1"/>
    <col min="10965" max="10968" width="19.28515625" style="138" customWidth="1"/>
    <col min="10969" max="10970" width="11.7109375" style="138" customWidth="1"/>
    <col min="10971" max="10972" width="9.140625" style="138"/>
    <col min="10973" max="10973" width="45.28515625" style="138" bestFit="1" customWidth="1"/>
    <col min="10974" max="10974" width="19.140625" style="138" bestFit="1" customWidth="1"/>
    <col min="10975" max="10977" width="10.85546875" style="138" bestFit="1" customWidth="1"/>
    <col min="10978" max="10978" width="11.5703125" style="138" bestFit="1" customWidth="1"/>
    <col min="10979" max="10980" width="11.140625" style="138" bestFit="1" customWidth="1"/>
    <col min="10981" max="10981" width="10.7109375" style="138" bestFit="1" customWidth="1"/>
    <col min="10982" max="10983" width="9.140625" style="138"/>
    <col min="10984" max="10984" width="23" style="138" bestFit="1" customWidth="1"/>
    <col min="10985" max="10985" width="23.7109375" style="138" bestFit="1" customWidth="1"/>
    <col min="10986" max="10986" width="18.5703125" style="138" bestFit="1" customWidth="1"/>
    <col min="10987" max="10987" width="17" style="138" bestFit="1" customWidth="1"/>
    <col min="10988" max="10989" width="9.140625" style="138"/>
    <col min="10990" max="10990" width="27.42578125" style="138" customWidth="1"/>
    <col min="10991" max="10991" width="9.140625" style="138"/>
    <col min="10992" max="10995" width="15.7109375" style="138" customWidth="1"/>
    <col min="10996" max="10996" width="12.85546875" style="138" customWidth="1"/>
    <col min="10997" max="10997" width="12.28515625" style="138" customWidth="1"/>
    <col min="10998" max="10999" width="9.140625" style="138"/>
    <col min="11000" max="11000" width="26.140625" style="138" customWidth="1"/>
    <col min="11001" max="11001" width="9.140625" style="138"/>
    <col min="11002" max="11003" width="9.7109375" style="138" bestFit="1" customWidth="1"/>
    <col min="11004" max="11004" width="17.5703125" style="138" bestFit="1" customWidth="1"/>
    <col min="11005" max="11005" width="12.140625" style="138" customWidth="1"/>
    <col min="11006" max="11007" width="9.140625" style="138"/>
    <col min="11008" max="11008" width="20.42578125" style="138" customWidth="1"/>
    <col min="11009" max="11009" width="9.140625" style="138"/>
    <col min="11010" max="11010" width="9.7109375" style="138" customWidth="1"/>
    <col min="11011" max="11011" width="11.5703125" style="138" customWidth="1"/>
    <col min="11012" max="11012" width="13.85546875" style="138" customWidth="1"/>
    <col min="11013" max="11013" width="10.85546875" style="138" customWidth="1"/>
    <col min="11014" max="11015" width="9.140625" style="138"/>
    <col min="11016" max="11016" width="30.5703125" style="138" customWidth="1"/>
    <col min="11017" max="11017" width="16.28515625" style="138" bestFit="1" customWidth="1"/>
    <col min="11018" max="11018" width="12.85546875" style="138" bestFit="1" customWidth="1"/>
    <col min="11019" max="11019" width="16.5703125" style="138" bestFit="1" customWidth="1"/>
    <col min="11020" max="11020" width="11.5703125" style="138" bestFit="1" customWidth="1"/>
    <col min="11021" max="11141" width="9.140625" style="138"/>
    <col min="11142" max="11142" width="13.42578125" style="138" customWidth="1"/>
    <col min="11143" max="11143" width="34.7109375" style="138" customWidth="1"/>
    <col min="11144" max="11144" width="20.85546875" style="138" customWidth="1"/>
    <col min="11145" max="11145" width="13.28515625" style="138" customWidth="1"/>
    <col min="11146" max="11146" width="11.7109375" style="138" customWidth="1"/>
    <col min="11147" max="11147" width="11.5703125" style="138" customWidth="1"/>
    <col min="11148" max="11148" width="11" style="138" customWidth="1"/>
    <col min="11149" max="11149" width="11.140625" style="138" customWidth="1"/>
    <col min="11150" max="11150" width="11" style="138" customWidth="1"/>
    <col min="11151" max="11151" width="12.7109375" style="138" customWidth="1"/>
    <col min="11152" max="11152" width="11.140625" style="138" customWidth="1"/>
    <col min="11153" max="11153" width="10.7109375" style="138" customWidth="1"/>
    <col min="11154" max="11154" width="10.85546875" style="138" customWidth="1"/>
    <col min="11155" max="11155" width="12.28515625" style="138" customWidth="1"/>
    <col min="11156" max="11156" width="11" style="138" customWidth="1"/>
    <col min="11157" max="11157" width="13.42578125" style="138" bestFit="1" customWidth="1"/>
    <col min="11158" max="11158" width="13" style="138" bestFit="1" customWidth="1"/>
    <col min="11159" max="11159" width="14" style="138" bestFit="1" customWidth="1"/>
    <col min="11160" max="11160" width="16.140625" style="138" bestFit="1" customWidth="1"/>
    <col min="11161" max="11161" width="15.140625" style="138" customWidth="1"/>
    <col min="11162" max="11178" width="9.140625" style="138"/>
    <col min="11179" max="11179" width="25.5703125" style="138" bestFit="1" customWidth="1"/>
    <col min="11180" max="11180" width="37.28515625" style="138" bestFit="1" customWidth="1"/>
    <col min="11181" max="11181" width="11" style="138" bestFit="1" customWidth="1"/>
    <col min="11182" max="11182" width="12.42578125" style="138" bestFit="1" customWidth="1"/>
    <col min="11183" max="11183" width="9.140625" style="138"/>
    <col min="11184" max="11184" width="13.85546875" style="138" customWidth="1"/>
    <col min="11185" max="11185" width="12.28515625" style="138" customWidth="1"/>
    <col min="11186" max="11186" width="12.5703125" style="138" customWidth="1"/>
    <col min="11187" max="11187" width="12" style="138" customWidth="1"/>
    <col min="11188" max="11188" width="9.140625" style="138"/>
    <col min="11189" max="11189" width="62.140625" style="138" customWidth="1"/>
    <col min="11190" max="11190" width="19.28515625" style="138" customWidth="1"/>
    <col min="11191" max="11191" width="9.140625" style="138"/>
    <col min="11192" max="11192" width="32.140625" style="138" bestFit="1" customWidth="1"/>
    <col min="11193" max="11194" width="9.140625" style="138"/>
    <col min="11195" max="11195" width="13" style="138" bestFit="1" customWidth="1"/>
    <col min="11196" max="11196" width="7.85546875" style="138" bestFit="1" customWidth="1"/>
    <col min="11197" max="11197" width="9.140625" style="138"/>
    <col min="11198" max="11199" width="14.42578125" style="138" bestFit="1" customWidth="1"/>
    <col min="11200" max="11200" width="9.140625" style="138"/>
    <col min="11201" max="11201" width="14.28515625" style="138" bestFit="1" customWidth="1"/>
    <col min="11202" max="11202" width="13" style="138" bestFit="1" customWidth="1"/>
    <col min="11203" max="11213" width="6.28515625" style="138" bestFit="1" customWidth="1"/>
    <col min="11214" max="11216" width="6.7109375" style="138" customWidth="1"/>
    <col min="11217" max="11217" width="6.85546875" style="138" customWidth="1"/>
    <col min="11218" max="11218" width="9.140625" style="138"/>
    <col min="11219" max="11219" width="28.42578125" style="138" bestFit="1" customWidth="1"/>
    <col min="11220" max="11220" width="17.28515625" style="138" bestFit="1" customWidth="1"/>
    <col min="11221" max="11224" width="19.28515625" style="138" customWidth="1"/>
    <col min="11225" max="11226" width="11.7109375" style="138" customWidth="1"/>
    <col min="11227" max="11228" width="9.140625" style="138"/>
    <col min="11229" max="11229" width="45.28515625" style="138" bestFit="1" customWidth="1"/>
    <col min="11230" max="11230" width="19.140625" style="138" bestFit="1" customWidth="1"/>
    <col min="11231" max="11233" width="10.85546875" style="138" bestFit="1" customWidth="1"/>
    <col min="11234" max="11234" width="11.5703125" style="138" bestFit="1" customWidth="1"/>
    <col min="11235" max="11236" width="11.140625" style="138" bestFit="1" customWidth="1"/>
    <col min="11237" max="11237" width="10.7109375" style="138" bestFit="1" customWidth="1"/>
    <col min="11238" max="11239" width="9.140625" style="138"/>
    <col min="11240" max="11240" width="23" style="138" bestFit="1" customWidth="1"/>
    <col min="11241" max="11241" width="23.7109375" style="138" bestFit="1" customWidth="1"/>
    <col min="11242" max="11242" width="18.5703125" style="138" bestFit="1" customWidth="1"/>
    <col min="11243" max="11243" width="17" style="138" bestFit="1" customWidth="1"/>
    <col min="11244" max="11245" width="9.140625" style="138"/>
    <col min="11246" max="11246" width="27.42578125" style="138" customWidth="1"/>
    <col min="11247" max="11247" width="9.140625" style="138"/>
    <col min="11248" max="11251" width="15.7109375" style="138" customWidth="1"/>
    <col min="11252" max="11252" width="12.85546875" style="138" customWidth="1"/>
    <col min="11253" max="11253" width="12.28515625" style="138" customWidth="1"/>
    <col min="11254" max="11255" width="9.140625" style="138"/>
    <col min="11256" max="11256" width="26.140625" style="138" customWidth="1"/>
    <col min="11257" max="11257" width="9.140625" style="138"/>
    <col min="11258" max="11259" width="9.7109375" style="138" bestFit="1" customWidth="1"/>
    <col min="11260" max="11260" width="17.5703125" style="138" bestFit="1" customWidth="1"/>
    <col min="11261" max="11261" width="12.140625" style="138" customWidth="1"/>
    <col min="11262" max="11263" width="9.140625" style="138"/>
    <col min="11264" max="11264" width="20.42578125" style="138" customWidth="1"/>
    <col min="11265" max="11265" width="9.140625" style="138"/>
    <col min="11266" max="11266" width="9.7109375" style="138" customWidth="1"/>
    <col min="11267" max="11267" width="11.5703125" style="138" customWidth="1"/>
    <col min="11268" max="11268" width="13.85546875" style="138" customWidth="1"/>
    <col min="11269" max="11269" width="10.85546875" style="138" customWidth="1"/>
    <col min="11270" max="11271" width="9.140625" style="138"/>
    <col min="11272" max="11272" width="30.5703125" style="138" customWidth="1"/>
    <col min="11273" max="11273" width="16.28515625" style="138" bestFit="1" customWidth="1"/>
    <col min="11274" max="11274" width="12.85546875" style="138" bestFit="1" customWidth="1"/>
    <col min="11275" max="11275" width="16.5703125" style="138" bestFit="1" customWidth="1"/>
    <col min="11276" max="11276" width="11.5703125" style="138" bestFit="1" customWidth="1"/>
    <col min="11277" max="11397" width="9.140625" style="138"/>
    <col min="11398" max="11398" width="13.42578125" style="138" customWidth="1"/>
    <col min="11399" max="11399" width="34.7109375" style="138" customWidth="1"/>
    <col min="11400" max="11400" width="20.85546875" style="138" customWidth="1"/>
    <col min="11401" max="11401" width="13.28515625" style="138" customWidth="1"/>
    <col min="11402" max="11402" width="11.7109375" style="138" customWidth="1"/>
    <col min="11403" max="11403" width="11.5703125" style="138" customWidth="1"/>
    <col min="11404" max="11404" width="11" style="138" customWidth="1"/>
    <col min="11405" max="11405" width="11.140625" style="138" customWidth="1"/>
    <col min="11406" max="11406" width="11" style="138" customWidth="1"/>
    <col min="11407" max="11407" width="12.7109375" style="138" customWidth="1"/>
    <col min="11408" max="11408" width="11.140625" style="138" customWidth="1"/>
    <col min="11409" max="11409" width="10.7109375" style="138" customWidth="1"/>
    <col min="11410" max="11410" width="10.85546875" style="138" customWidth="1"/>
    <col min="11411" max="11411" width="12.28515625" style="138" customWidth="1"/>
    <col min="11412" max="11412" width="11" style="138" customWidth="1"/>
    <col min="11413" max="11413" width="13.42578125" style="138" bestFit="1" customWidth="1"/>
    <col min="11414" max="11414" width="13" style="138" bestFit="1" customWidth="1"/>
    <col min="11415" max="11415" width="14" style="138" bestFit="1" customWidth="1"/>
    <col min="11416" max="11416" width="16.140625" style="138" bestFit="1" customWidth="1"/>
    <col min="11417" max="11417" width="15.140625" style="138" customWidth="1"/>
    <col min="11418" max="11434" width="9.140625" style="138"/>
    <col min="11435" max="11435" width="25.5703125" style="138" bestFit="1" customWidth="1"/>
    <col min="11436" max="11436" width="37.28515625" style="138" bestFit="1" customWidth="1"/>
    <col min="11437" max="11437" width="11" style="138" bestFit="1" customWidth="1"/>
    <col min="11438" max="11438" width="12.42578125" style="138" bestFit="1" customWidth="1"/>
    <col min="11439" max="11439" width="9.140625" style="138"/>
    <col min="11440" max="11440" width="13.85546875" style="138" customWidth="1"/>
    <col min="11441" max="11441" width="12.28515625" style="138" customWidth="1"/>
    <col min="11442" max="11442" width="12.5703125" style="138" customWidth="1"/>
    <col min="11443" max="11443" width="12" style="138" customWidth="1"/>
    <col min="11444" max="11444" width="9.140625" style="138"/>
    <col min="11445" max="11445" width="62.140625" style="138" customWidth="1"/>
    <col min="11446" max="11446" width="19.28515625" style="138" customWidth="1"/>
    <col min="11447" max="11447" width="9.140625" style="138"/>
    <col min="11448" max="11448" width="32.140625" style="138" bestFit="1" customWidth="1"/>
    <col min="11449" max="11450" width="9.140625" style="138"/>
    <col min="11451" max="11451" width="13" style="138" bestFit="1" customWidth="1"/>
    <col min="11452" max="11452" width="7.85546875" style="138" bestFit="1" customWidth="1"/>
    <col min="11453" max="11453" width="9.140625" style="138"/>
    <col min="11454" max="11455" width="14.42578125" style="138" bestFit="1" customWidth="1"/>
    <col min="11456" max="11456" width="9.140625" style="138"/>
    <col min="11457" max="11457" width="14.28515625" style="138" bestFit="1" customWidth="1"/>
    <col min="11458" max="11458" width="13" style="138" bestFit="1" customWidth="1"/>
    <col min="11459" max="11469" width="6.28515625" style="138" bestFit="1" customWidth="1"/>
    <col min="11470" max="11472" width="6.7109375" style="138" customWidth="1"/>
    <col min="11473" max="11473" width="6.85546875" style="138" customWidth="1"/>
    <col min="11474" max="11474" width="9.140625" style="138"/>
    <col min="11475" max="11475" width="28.42578125" style="138" bestFit="1" customWidth="1"/>
    <col min="11476" max="11476" width="17.28515625" style="138" bestFit="1" customWidth="1"/>
    <col min="11477" max="11480" width="19.28515625" style="138" customWidth="1"/>
    <col min="11481" max="11482" width="11.7109375" style="138" customWidth="1"/>
    <col min="11483" max="11484" width="9.140625" style="138"/>
    <col min="11485" max="11485" width="45.28515625" style="138" bestFit="1" customWidth="1"/>
    <col min="11486" max="11486" width="19.140625" style="138" bestFit="1" customWidth="1"/>
    <col min="11487" max="11489" width="10.85546875" style="138" bestFit="1" customWidth="1"/>
    <col min="11490" max="11490" width="11.5703125" style="138" bestFit="1" customWidth="1"/>
    <col min="11491" max="11492" width="11.140625" style="138" bestFit="1" customWidth="1"/>
    <col min="11493" max="11493" width="10.7109375" style="138" bestFit="1" customWidth="1"/>
    <col min="11494" max="11495" width="9.140625" style="138"/>
    <col min="11496" max="11496" width="23" style="138" bestFit="1" customWidth="1"/>
    <col min="11497" max="11497" width="23.7109375" style="138" bestFit="1" customWidth="1"/>
    <col min="11498" max="11498" width="18.5703125" style="138" bestFit="1" customWidth="1"/>
    <col min="11499" max="11499" width="17" style="138" bestFit="1" customWidth="1"/>
    <col min="11500" max="11501" width="9.140625" style="138"/>
    <col min="11502" max="11502" width="27.42578125" style="138" customWidth="1"/>
    <col min="11503" max="11503" width="9.140625" style="138"/>
    <col min="11504" max="11507" width="15.7109375" style="138" customWidth="1"/>
    <col min="11508" max="11508" width="12.85546875" style="138" customWidth="1"/>
    <col min="11509" max="11509" width="12.28515625" style="138" customWidth="1"/>
    <col min="11510" max="11511" width="9.140625" style="138"/>
    <col min="11512" max="11512" width="26.140625" style="138" customWidth="1"/>
    <col min="11513" max="11513" width="9.140625" style="138"/>
    <col min="11514" max="11515" width="9.7109375" style="138" bestFit="1" customWidth="1"/>
    <col min="11516" max="11516" width="17.5703125" style="138" bestFit="1" customWidth="1"/>
    <col min="11517" max="11517" width="12.140625" style="138" customWidth="1"/>
    <col min="11518" max="11519" width="9.140625" style="138"/>
    <col min="11520" max="11520" width="20.42578125" style="138" customWidth="1"/>
    <col min="11521" max="11521" width="9.140625" style="138"/>
    <col min="11522" max="11522" width="9.7109375" style="138" customWidth="1"/>
    <col min="11523" max="11523" width="11.5703125" style="138" customWidth="1"/>
    <col min="11524" max="11524" width="13.85546875" style="138" customWidth="1"/>
    <col min="11525" max="11525" width="10.85546875" style="138" customWidth="1"/>
    <col min="11526" max="11527" width="9.140625" style="138"/>
    <col min="11528" max="11528" width="30.5703125" style="138" customWidth="1"/>
    <col min="11529" max="11529" width="16.28515625" style="138" bestFit="1" customWidth="1"/>
    <col min="11530" max="11530" width="12.85546875" style="138" bestFit="1" customWidth="1"/>
    <col min="11531" max="11531" width="16.5703125" style="138" bestFit="1" customWidth="1"/>
    <col min="11532" max="11532" width="11.5703125" style="138" bestFit="1" customWidth="1"/>
    <col min="11533" max="11653" width="9.140625" style="138"/>
    <col min="11654" max="11654" width="13.42578125" style="138" customWidth="1"/>
    <col min="11655" max="11655" width="34.7109375" style="138" customWidth="1"/>
    <col min="11656" max="11656" width="20.85546875" style="138" customWidth="1"/>
    <col min="11657" max="11657" width="13.28515625" style="138" customWidth="1"/>
    <col min="11658" max="11658" width="11.7109375" style="138" customWidth="1"/>
    <col min="11659" max="11659" width="11.5703125" style="138" customWidth="1"/>
    <col min="11660" max="11660" width="11" style="138" customWidth="1"/>
    <col min="11661" max="11661" width="11.140625" style="138" customWidth="1"/>
    <col min="11662" max="11662" width="11" style="138" customWidth="1"/>
    <col min="11663" max="11663" width="12.7109375" style="138" customWidth="1"/>
    <col min="11664" max="11664" width="11.140625" style="138" customWidth="1"/>
    <col min="11665" max="11665" width="10.7109375" style="138" customWidth="1"/>
    <col min="11666" max="11666" width="10.85546875" style="138" customWidth="1"/>
    <col min="11667" max="11667" width="12.28515625" style="138" customWidth="1"/>
    <col min="11668" max="11668" width="11" style="138" customWidth="1"/>
    <col min="11669" max="11669" width="13.42578125" style="138" bestFit="1" customWidth="1"/>
    <col min="11670" max="11670" width="13" style="138" bestFit="1" customWidth="1"/>
    <col min="11671" max="11671" width="14" style="138" bestFit="1" customWidth="1"/>
    <col min="11672" max="11672" width="16.140625" style="138" bestFit="1" customWidth="1"/>
    <col min="11673" max="11673" width="15.140625" style="138" customWidth="1"/>
    <col min="11674" max="11690" width="9.140625" style="138"/>
    <col min="11691" max="11691" width="25.5703125" style="138" bestFit="1" customWidth="1"/>
    <col min="11692" max="11692" width="37.28515625" style="138" bestFit="1" customWidth="1"/>
    <col min="11693" max="11693" width="11" style="138" bestFit="1" customWidth="1"/>
    <col min="11694" max="11694" width="12.42578125" style="138" bestFit="1" customWidth="1"/>
    <col min="11695" max="11695" width="9.140625" style="138"/>
    <col min="11696" max="11696" width="13.85546875" style="138" customWidth="1"/>
    <col min="11697" max="11697" width="12.28515625" style="138" customWidth="1"/>
    <col min="11698" max="11698" width="12.5703125" style="138" customWidth="1"/>
    <col min="11699" max="11699" width="12" style="138" customWidth="1"/>
    <col min="11700" max="11700" width="9.140625" style="138"/>
    <col min="11701" max="11701" width="62.140625" style="138" customWidth="1"/>
    <col min="11702" max="11702" width="19.28515625" style="138" customWidth="1"/>
    <col min="11703" max="11703" width="9.140625" style="138"/>
    <col min="11704" max="11704" width="32.140625" style="138" bestFit="1" customWidth="1"/>
    <col min="11705" max="11706" width="9.140625" style="138"/>
    <col min="11707" max="11707" width="13" style="138" bestFit="1" customWidth="1"/>
    <col min="11708" max="11708" width="7.85546875" style="138" bestFit="1" customWidth="1"/>
    <col min="11709" max="11709" width="9.140625" style="138"/>
    <col min="11710" max="11711" width="14.42578125" style="138" bestFit="1" customWidth="1"/>
    <col min="11712" max="11712" width="9.140625" style="138"/>
    <col min="11713" max="11713" width="14.28515625" style="138" bestFit="1" customWidth="1"/>
    <col min="11714" max="11714" width="13" style="138" bestFit="1" customWidth="1"/>
    <col min="11715" max="11725" width="6.28515625" style="138" bestFit="1" customWidth="1"/>
    <col min="11726" max="11728" width="6.7109375" style="138" customWidth="1"/>
    <col min="11729" max="11729" width="6.85546875" style="138" customWidth="1"/>
    <col min="11730" max="11730" width="9.140625" style="138"/>
    <col min="11731" max="11731" width="28.42578125" style="138" bestFit="1" customWidth="1"/>
    <col min="11732" max="11732" width="17.28515625" style="138" bestFit="1" customWidth="1"/>
    <col min="11733" max="11736" width="19.28515625" style="138" customWidth="1"/>
    <col min="11737" max="11738" width="11.7109375" style="138" customWidth="1"/>
    <col min="11739" max="11740" width="9.140625" style="138"/>
    <col min="11741" max="11741" width="45.28515625" style="138" bestFit="1" customWidth="1"/>
    <col min="11742" max="11742" width="19.140625" style="138" bestFit="1" customWidth="1"/>
    <col min="11743" max="11745" width="10.85546875" style="138" bestFit="1" customWidth="1"/>
    <col min="11746" max="11746" width="11.5703125" style="138" bestFit="1" customWidth="1"/>
    <col min="11747" max="11748" width="11.140625" style="138" bestFit="1" customWidth="1"/>
    <col min="11749" max="11749" width="10.7109375" style="138" bestFit="1" customWidth="1"/>
    <col min="11750" max="11751" width="9.140625" style="138"/>
    <col min="11752" max="11752" width="23" style="138" bestFit="1" customWidth="1"/>
    <col min="11753" max="11753" width="23.7109375" style="138" bestFit="1" customWidth="1"/>
    <col min="11754" max="11754" width="18.5703125" style="138" bestFit="1" customWidth="1"/>
    <col min="11755" max="11755" width="17" style="138" bestFit="1" customWidth="1"/>
    <col min="11756" max="11757" width="9.140625" style="138"/>
    <col min="11758" max="11758" width="27.42578125" style="138" customWidth="1"/>
    <col min="11759" max="11759" width="9.140625" style="138"/>
    <col min="11760" max="11763" width="15.7109375" style="138" customWidth="1"/>
    <col min="11764" max="11764" width="12.85546875" style="138" customWidth="1"/>
    <col min="11765" max="11765" width="12.28515625" style="138" customWidth="1"/>
    <col min="11766" max="11767" width="9.140625" style="138"/>
    <col min="11768" max="11768" width="26.140625" style="138" customWidth="1"/>
    <col min="11769" max="11769" width="9.140625" style="138"/>
    <col min="11770" max="11771" width="9.7109375" style="138" bestFit="1" customWidth="1"/>
    <col min="11772" max="11772" width="17.5703125" style="138" bestFit="1" customWidth="1"/>
    <col min="11773" max="11773" width="12.140625" style="138" customWidth="1"/>
    <col min="11774" max="11775" width="9.140625" style="138"/>
    <col min="11776" max="11776" width="20.42578125" style="138" customWidth="1"/>
    <col min="11777" max="11777" width="9.140625" style="138"/>
    <col min="11778" max="11778" width="9.7109375" style="138" customWidth="1"/>
    <col min="11779" max="11779" width="11.5703125" style="138" customWidth="1"/>
    <col min="11780" max="11780" width="13.85546875" style="138" customWidth="1"/>
    <col min="11781" max="11781" width="10.85546875" style="138" customWidth="1"/>
    <col min="11782" max="11783" width="9.140625" style="138"/>
    <col min="11784" max="11784" width="30.5703125" style="138" customWidth="1"/>
    <col min="11785" max="11785" width="16.28515625" style="138" bestFit="1" customWidth="1"/>
    <col min="11786" max="11786" width="12.85546875" style="138" bestFit="1" customWidth="1"/>
    <col min="11787" max="11787" width="16.5703125" style="138" bestFit="1" customWidth="1"/>
    <col min="11788" max="11788" width="11.5703125" style="138" bestFit="1" customWidth="1"/>
    <col min="11789" max="11909" width="9.140625" style="138"/>
    <col min="11910" max="11910" width="13.42578125" style="138" customWidth="1"/>
    <col min="11911" max="11911" width="34.7109375" style="138" customWidth="1"/>
    <col min="11912" max="11912" width="20.85546875" style="138" customWidth="1"/>
    <col min="11913" max="11913" width="13.28515625" style="138" customWidth="1"/>
    <col min="11914" max="11914" width="11.7109375" style="138" customWidth="1"/>
    <col min="11915" max="11915" width="11.5703125" style="138" customWidth="1"/>
    <col min="11916" max="11916" width="11" style="138" customWidth="1"/>
    <col min="11917" max="11917" width="11.140625" style="138" customWidth="1"/>
    <col min="11918" max="11918" width="11" style="138" customWidth="1"/>
    <col min="11919" max="11919" width="12.7109375" style="138" customWidth="1"/>
    <col min="11920" max="11920" width="11.140625" style="138" customWidth="1"/>
    <col min="11921" max="11921" width="10.7109375" style="138" customWidth="1"/>
    <col min="11922" max="11922" width="10.85546875" style="138" customWidth="1"/>
    <col min="11923" max="11923" width="12.28515625" style="138" customWidth="1"/>
    <col min="11924" max="11924" width="11" style="138" customWidth="1"/>
    <col min="11925" max="11925" width="13.42578125" style="138" bestFit="1" customWidth="1"/>
    <col min="11926" max="11926" width="13" style="138" bestFit="1" customWidth="1"/>
    <col min="11927" max="11927" width="14" style="138" bestFit="1" customWidth="1"/>
    <col min="11928" max="11928" width="16.140625" style="138" bestFit="1" customWidth="1"/>
    <col min="11929" max="11929" width="15.140625" style="138" customWidth="1"/>
    <col min="11930" max="11946" width="9.140625" style="138"/>
    <col min="11947" max="11947" width="25.5703125" style="138" bestFit="1" customWidth="1"/>
    <col min="11948" max="11948" width="37.28515625" style="138" bestFit="1" customWidth="1"/>
    <col min="11949" max="11949" width="11" style="138" bestFit="1" customWidth="1"/>
    <col min="11950" max="11950" width="12.42578125" style="138" bestFit="1" customWidth="1"/>
    <col min="11951" max="11951" width="9.140625" style="138"/>
    <col min="11952" max="11952" width="13.85546875" style="138" customWidth="1"/>
    <col min="11953" max="11953" width="12.28515625" style="138" customWidth="1"/>
    <col min="11954" max="11954" width="12.5703125" style="138" customWidth="1"/>
    <col min="11955" max="11955" width="12" style="138" customWidth="1"/>
    <col min="11956" max="11956" width="9.140625" style="138"/>
    <col min="11957" max="11957" width="62.140625" style="138" customWidth="1"/>
    <col min="11958" max="11958" width="19.28515625" style="138" customWidth="1"/>
    <col min="11959" max="11959" width="9.140625" style="138"/>
    <col min="11960" max="11960" width="32.140625" style="138" bestFit="1" customWidth="1"/>
    <col min="11961" max="11962" width="9.140625" style="138"/>
    <col min="11963" max="11963" width="13" style="138" bestFit="1" customWidth="1"/>
    <col min="11964" max="11964" width="7.85546875" style="138" bestFit="1" customWidth="1"/>
    <col min="11965" max="11965" width="9.140625" style="138"/>
    <col min="11966" max="11967" width="14.42578125" style="138" bestFit="1" customWidth="1"/>
    <col min="11968" max="11968" width="9.140625" style="138"/>
    <col min="11969" max="11969" width="14.28515625" style="138" bestFit="1" customWidth="1"/>
    <col min="11970" max="11970" width="13" style="138" bestFit="1" customWidth="1"/>
    <col min="11971" max="11981" width="6.28515625" style="138" bestFit="1" customWidth="1"/>
    <col min="11982" max="11984" width="6.7109375" style="138" customWidth="1"/>
    <col min="11985" max="11985" width="6.85546875" style="138" customWidth="1"/>
    <col min="11986" max="11986" width="9.140625" style="138"/>
    <col min="11987" max="11987" width="28.42578125" style="138" bestFit="1" customWidth="1"/>
    <col min="11988" max="11988" width="17.28515625" style="138" bestFit="1" customWidth="1"/>
    <col min="11989" max="11992" width="19.28515625" style="138" customWidth="1"/>
    <col min="11993" max="11994" width="11.7109375" style="138" customWidth="1"/>
    <col min="11995" max="11996" width="9.140625" style="138"/>
    <col min="11997" max="11997" width="45.28515625" style="138" bestFit="1" customWidth="1"/>
    <col min="11998" max="11998" width="19.140625" style="138" bestFit="1" customWidth="1"/>
    <col min="11999" max="12001" width="10.85546875" style="138" bestFit="1" customWidth="1"/>
    <col min="12002" max="12002" width="11.5703125" style="138" bestFit="1" customWidth="1"/>
    <col min="12003" max="12004" width="11.140625" style="138" bestFit="1" customWidth="1"/>
    <col min="12005" max="12005" width="10.7109375" style="138" bestFit="1" customWidth="1"/>
    <col min="12006" max="12007" width="9.140625" style="138"/>
    <col min="12008" max="12008" width="23" style="138" bestFit="1" customWidth="1"/>
    <col min="12009" max="12009" width="23.7109375" style="138" bestFit="1" customWidth="1"/>
    <col min="12010" max="12010" width="18.5703125" style="138" bestFit="1" customWidth="1"/>
    <col min="12011" max="12011" width="17" style="138" bestFit="1" customWidth="1"/>
    <col min="12012" max="12013" width="9.140625" style="138"/>
    <col min="12014" max="12014" width="27.42578125" style="138" customWidth="1"/>
    <col min="12015" max="12015" width="9.140625" style="138"/>
    <col min="12016" max="12019" width="15.7109375" style="138" customWidth="1"/>
    <col min="12020" max="12020" width="12.85546875" style="138" customWidth="1"/>
    <col min="12021" max="12021" width="12.28515625" style="138" customWidth="1"/>
    <col min="12022" max="12023" width="9.140625" style="138"/>
    <col min="12024" max="12024" width="26.140625" style="138" customWidth="1"/>
    <col min="12025" max="12025" width="9.140625" style="138"/>
    <col min="12026" max="12027" width="9.7109375" style="138" bestFit="1" customWidth="1"/>
    <col min="12028" max="12028" width="17.5703125" style="138" bestFit="1" customWidth="1"/>
    <col min="12029" max="12029" width="12.140625" style="138" customWidth="1"/>
    <col min="12030" max="12031" width="9.140625" style="138"/>
    <col min="12032" max="12032" width="20.42578125" style="138" customWidth="1"/>
    <col min="12033" max="12033" width="9.140625" style="138"/>
    <col min="12034" max="12034" width="9.7109375" style="138" customWidth="1"/>
    <col min="12035" max="12035" width="11.5703125" style="138" customWidth="1"/>
    <col min="12036" max="12036" width="13.85546875" style="138" customWidth="1"/>
    <col min="12037" max="12037" width="10.85546875" style="138" customWidth="1"/>
    <col min="12038" max="12039" width="9.140625" style="138"/>
    <col min="12040" max="12040" width="30.5703125" style="138" customWidth="1"/>
    <col min="12041" max="12041" width="16.28515625" style="138" bestFit="1" customWidth="1"/>
    <col min="12042" max="12042" width="12.85546875" style="138" bestFit="1" customWidth="1"/>
    <col min="12043" max="12043" width="16.5703125" style="138" bestFit="1" customWidth="1"/>
    <col min="12044" max="12044" width="11.5703125" style="138" bestFit="1" customWidth="1"/>
    <col min="12045" max="12165" width="9.140625" style="138"/>
    <col min="12166" max="12166" width="13.42578125" style="138" customWidth="1"/>
    <col min="12167" max="12167" width="34.7109375" style="138" customWidth="1"/>
    <col min="12168" max="12168" width="20.85546875" style="138" customWidth="1"/>
    <col min="12169" max="12169" width="13.28515625" style="138" customWidth="1"/>
    <col min="12170" max="12170" width="11.7109375" style="138" customWidth="1"/>
    <col min="12171" max="12171" width="11.5703125" style="138" customWidth="1"/>
    <col min="12172" max="12172" width="11" style="138" customWidth="1"/>
    <col min="12173" max="12173" width="11.140625" style="138" customWidth="1"/>
    <col min="12174" max="12174" width="11" style="138" customWidth="1"/>
    <col min="12175" max="12175" width="12.7109375" style="138" customWidth="1"/>
    <col min="12176" max="12176" width="11.140625" style="138" customWidth="1"/>
    <col min="12177" max="12177" width="10.7109375" style="138" customWidth="1"/>
    <col min="12178" max="12178" width="10.85546875" style="138" customWidth="1"/>
    <col min="12179" max="12179" width="12.28515625" style="138" customWidth="1"/>
    <col min="12180" max="12180" width="11" style="138" customWidth="1"/>
    <col min="12181" max="12181" width="13.42578125" style="138" bestFit="1" customWidth="1"/>
    <col min="12182" max="12182" width="13" style="138" bestFit="1" customWidth="1"/>
    <col min="12183" max="12183" width="14" style="138" bestFit="1" customWidth="1"/>
    <col min="12184" max="12184" width="16.140625" style="138" bestFit="1" customWidth="1"/>
    <col min="12185" max="12185" width="15.140625" style="138" customWidth="1"/>
    <col min="12186" max="12202" width="9.140625" style="138"/>
    <col min="12203" max="12203" width="25.5703125" style="138" bestFit="1" customWidth="1"/>
    <col min="12204" max="12204" width="37.28515625" style="138" bestFit="1" customWidth="1"/>
    <col min="12205" max="12205" width="11" style="138" bestFit="1" customWidth="1"/>
    <col min="12206" max="12206" width="12.42578125" style="138" bestFit="1" customWidth="1"/>
    <col min="12207" max="12207" width="9.140625" style="138"/>
    <col min="12208" max="12208" width="13.85546875" style="138" customWidth="1"/>
    <col min="12209" max="12209" width="12.28515625" style="138" customWidth="1"/>
    <col min="12210" max="12210" width="12.5703125" style="138" customWidth="1"/>
    <col min="12211" max="12211" width="12" style="138" customWidth="1"/>
    <col min="12212" max="12212" width="9.140625" style="138"/>
    <col min="12213" max="12213" width="62.140625" style="138" customWidth="1"/>
    <col min="12214" max="12214" width="19.28515625" style="138" customWidth="1"/>
    <col min="12215" max="12215" width="9.140625" style="138"/>
    <col min="12216" max="12216" width="32.140625" style="138" bestFit="1" customWidth="1"/>
    <col min="12217" max="12218" width="9.140625" style="138"/>
    <col min="12219" max="12219" width="13" style="138" bestFit="1" customWidth="1"/>
    <col min="12220" max="12220" width="7.85546875" style="138" bestFit="1" customWidth="1"/>
    <col min="12221" max="12221" width="9.140625" style="138"/>
    <col min="12222" max="12223" width="14.42578125" style="138" bestFit="1" customWidth="1"/>
    <col min="12224" max="12224" width="9.140625" style="138"/>
    <col min="12225" max="12225" width="14.28515625" style="138" bestFit="1" customWidth="1"/>
    <col min="12226" max="12226" width="13" style="138" bestFit="1" customWidth="1"/>
    <col min="12227" max="12237" width="6.28515625" style="138" bestFit="1" customWidth="1"/>
    <col min="12238" max="12240" width="6.7109375" style="138" customWidth="1"/>
    <col min="12241" max="12241" width="6.85546875" style="138" customWidth="1"/>
    <col min="12242" max="12242" width="9.140625" style="138"/>
    <col min="12243" max="12243" width="28.42578125" style="138" bestFit="1" customWidth="1"/>
    <col min="12244" max="12244" width="17.28515625" style="138" bestFit="1" customWidth="1"/>
    <col min="12245" max="12248" width="19.28515625" style="138" customWidth="1"/>
    <col min="12249" max="12250" width="11.7109375" style="138" customWidth="1"/>
    <col min="12251" max="12252" width="9.140625" style="138"/>
    <col min="12253" max="12253" width="45.28515625" style="138" bestFit="1" customWidth="1"/>
    <col min="12254" max="12254" width="19.140625" style="138" bestFit="1" customWidth="1"/>
    <col min="12255" max="12257" width="10.85546875" style="138" bestFit="1" customWidth="1"/>
    <col min="12258" max="12258" width="11.5703125" style="138" bestFit="1" customWidth="1"/>
    <col min="12259" max="12260" width="11.140625" style="138" bestFit="1" customWidth="1"/>
    <col min="12261" max="12261" width="10.7109375" style="138" bestFit="1" customWidth="1"/>
    <col min="12262" max="12263" width="9.140625" style="138"/>
    <col min="12264" max="12264" width="23" style="138" bestFit="1" customWidth="1"/>
    <col min="12265" max="12265" width="23.7109375" style="138" bestFit="1" customWidth="1"/>
    <col min="12266" max="12266" width="18.5703125" style="138" bestFit="1" customWidth="1"/>
    <col min="12267" max="12267" width="17" style="138" bestFit="1" customWidth="1"/>
    <col min="12268" max="12269" width="9.140625" style="138"/>
    <col min="12270" max="12270" width="27.42578125" style="138" customWidth="1"/>
    <col min="12271" max="12271" width="9.140625" style="138"/>
    <col min="12272" max="12275" width="15.7109375" style="138" customWidth="1"/>
    <col min="12276" max="12276" width="12.85546875" style="138" customWidth="1"/>
    <col min="12277" max="12277" width="12.28515625" style="138" customWidth="1"/>
    <col min="12278" max="12279" width="9.140625" style="138"/>
    <col min="12280" max="12280" width="26.140625" style="138" customWidth="1"/>
    <col min="12281" max="12281" width="9.140625" style="138"/>
    <col min="12282" max="12283" width="9.7109375" style="138" bestFit="1" customWidth="1"/>
    <col min="12284" max="12284" width="17.5703125" style="138" bestFit="1" customWidth="1"/>
    <col min="12285" max="12285" width="12.140625" style="138" customWidth="1"/>
    <col min="12286" max="12287" width="9.140625" style="138"/>
    <col min="12288" max="12288" width="20.42578125" style="138" customWidth="1"/>
    <col min="12289" max="12289" width="9.140625" style="138"/>
    <col min="12290" max="12290" width="9.7109375" style="138" customWidth="1"/>
    <col min="12291" max="12291" width="11.5703125" style="138" customWidth="1"/>
    <col min="12292" max="12292" width="13.85546875" style="138" customWidth="1"/>
    <col min="12293" max="12293" width="10.85546875" style="138" customWidth="1"/>
    <col min="12294" max="12295" width="9.140625" style="138"/>
    <col min="12296" max="12296" width="30.5703125" style="138" customWidth="1"/>
    <col min="12297" max="12297" width="16.28515625" style="138" bestFit="1" customWidth="1"/>
    <col min="12298" max="12298" width="12.85546875" style="138" bestFit="1" customWidth="1"/>
    <col min="12299" max="12299" width="16.5703125" style="138" bestFit="1" customWidth="1"/>
    <col min="12300" max="12300" width="11.5703125" style="138" bestFit="1" customWidth="1"/>
    <col min="12301" max="12421" width="9.140625" style="138"/>
    <col min="12422" max="12422" width="13.42578125" style="138" customWidth="1"/>
    <col min="12423" max="12423" width="34.7109375" style="138" customWidth="1"/>
    <col min="12424" max="12424" width="20.85546875" style="138" customWidth="1"/>
    <col min="12425" max="12425" width="13.28515625" style="138" customWidth="1"/>
    <col min="12426" max="12426" width="11.7109375" style="138" customWidth="1"/>
    <col min="12427" max="12427" width="11.5703125" style="138" customWidth="1"/>
    <col min="12428" max="12428" width="11" style="138" customWidth="1"/>
    <col min="12429" max="12429" width="11.140625" style="138" customWidth="1"/>
    <col min="12430" max="12430" width="11" style="138" customWidth="1"/>
    <col min="12431" max="12431" width="12.7109375" style="138" customWidth="1"/>
    <col min="12432" max="12432" width="11.140625" style="138" customWidth="1"/>
    <col min="12433" max="12433" width="10.7109375" style="138" customWidth="1"/>
    <col min="12434" max="12434" width="10.85546875" style="138" customWidth="1"/>
    <col min="12435" max="12435" width="12.28515625" style="138" customWidth="1"/>
    <col min="12436" max="12436" width="11" style="138" customWidth="1"/>
    <col min="12437" max="12437" width="13.42578125" style="138" bestFit="1" customWidth="1"/>
    <col min="12438" max="12438" width="13" style="138" bestFit="1" customWidth="1"/>
    <col min="12439" max="12439" width="14" style="138" bestFit="1" customWidth="1"/>
    <col min="12440" max="12440" width="16.140625" style="138" bestFit="1" customWidth="1"/>
    <col min="12441" max="12441" width="15.140625" style="138" customWidth="1"/>
    <col min="12442" max="12458" width="9.140625" style="138"/>
    <col min="12459" max="12459" width="25.5703125" style="138" bestFit="1" customWidth="1"/>
    <col min="12460" max="12460" width="37.28515625" style="138" bestFit="1" customWidth="1"/>
    <col min="12461" max="12461" width="11" style="138" bestFit="1" customWidth="1"/>
    <col min="12462" max="12462" width="12.42578125" style="138" bestFit="1" customWidth="1"/>
    <col min="12463" max="12463" width="9.140625" style="138"/>
    <col min="12464" max="12464" width="13.85546875" style="138" customWidth="1"/>
    <col min="12465" max="12465" width="12.28515625" style="138" customWidth="1"/>
    <col min="12466" max="12466" width="12.5703125" style="138" customWidth="1"/>
    <col min="12467" max="12467" width="12" style="138" customWidth="1"/>
    <col min="12468" max="12468" width="9.140625" style="138"/>
    <col min="12469" max="12469" width="62.140625" style="138" customWidth="1"/>
    <col min="12470" max="12470" width="19.28515625" style="138" customWidth="1"/>
    <col min="12471" max="12471" width="9.140625" style="138"/>
    <col min="12472" max="12472" width="32.140625" style="138" bestFit="1" customWidth="1"/>
    <col min="12473" max="12474" width="9.140625" style="138"/>
    <col min="12475" max="12475" width="13" style="138" bestFit="1" customWidth="1"/>
    <col min="12476" max="12476" width="7.85546875" style="138" bestFit="1" customWidth="1"/>
    <col min="12477" max="12477" width="9.140625" style="138"/>
    <col min="12478" max="12479" width="14.42578125" style="138" bestFit="1" customWidth="1"/>
    <col min="12480" max="12480" width="9.140625" style="138"/>
    <col min="12481" max="12481" width="14.28515625" style="138" bestFit="1" customWidth="1"/>
    <col min="12482" max="12482" width="13" style="138" bestFit="1" customWidth="1"/>
    <col min="12483" max="12493" width="6.28515625" style="138" bestFit="1" customWidth="1"/>
    <col min="12494" max="12496" width="6.7109375" style="138" customWidth="1"/>
    <col min="12497" max="12497" width="6.85546875" style="138" customWidth="1"/>
    <col min="12498" max="12498" width="9.140625" style="138"/>
    <col min="12499" max="12499" width="28.42578125" style="138" bestFit="1" customWidth="1"/>
    <col min="12500" max="12500" width="17.28515625" style="138" bestFit="1" customWidth="1"/>
    <col min="12501" max="12504" width="19.28515625" style="138" customWidth="1"/>
    <col min="12505" max="12506" width="11.7109375" style="138" customWidth="1"/>
    <col min="12507" max="12508" width="9.140625" style="138"/>
    <col min="12509" max="12509" width="45.28515625" style="138" bestFit="1" customWidth="1"/>
    <col min="12510" max="12510" width="19.140625" style="138" bestFit="1" customWidth="1"/>
    <col min="12511" max="12513" width="10.85546875" style="138" bestFit="1" customWidth="1"/>
    <col min="12514" max="12514" width="11.5703125" style="138" bestFit="1" customWidth="1"/>
    <col min="12515" max="12516" width="11.140625" style="138" bestFit="1" customWidth="1"/>
    <col min="12517" max="12517" width="10.7109375" style="138" bestFit="1" customWidth="1"/>
    <col min="12518" max="12519" width="9.140625" style="138"/>
    <col min="12520" max="12520" width="23" style="138" bestFit="1" customWidth="1"/>
    <col min="12521" max="12521" width="23.7109375" style="138" bestFit="1" customWidth="1"/>
    <col min="12522" max="12522" width="18.5703125" style="138" bestFit="1" customWidth="1"/>
    <col min="12523" max="12523" width="17" style="138" bestFit="1" customWidth="1"/>
    <col min="12524" max="12525" width="9.140625" style="138"/>
    <col min="12526" max="12526" width="27.42578125" style="138" customWidth="1"/>
    <col min="12527" max="12527" width="9.140625" style="138"/>
    <col min="12528" max="12531" width="15.7109375" style="138" customWidth="1"/>
    <col min="12532" max="12532" width="12.85546875" style="138" customWidth="1"/>
    <col min="12533" max="12533" width="12.28515625" style="138" customWidth="1"/>
    <col min="12534" max="12535" width="9.140625" style="138"/>
    <col min="12536" max="12536" width="26.140625" style="138" customWidth="1"/>
    <col min="12537" max="12537" width="9.140625" style="138"/>
    <col min="12538" max="12539" width="9.7109375" style="138" bestFit="1" customWidth="1"/>
    <col min="12540" max="12540" width="17.5703125" style="138" bestFit="1" customWidth="1"/>
    <col min="12541" max="12541" width="12.140625" style="138" customWidth="1"/>
    <col min="12542" max="12543" width="9.140625" style="138"/>
    <col min="12544" max="12544" width="20.42578125" style="138" customWidth="1"/>
    <col min="12545" max="12545" width="9.140625" style="138"/>
    <col min="12546" max="12546" width="9.7109375" style="138" customWidth="1"/>
    <col min="12547" max="12547" width="11.5703125" style="138" customWidth="1"/>
    <col min="12548" max="12548" width="13.85546875" style="138" customWidth="1"/>
    <col min="12549" max="12549" width="10.85546875" style="138" customWidth="1"/>
    <col min="12550" max="12551" width="9.140625" style="138"/>
    <col min="12552" max="12552" width="30.5703125" style="138" customWidth="1"/>
    <col min="12553" max="12553" width="16.28515625" style="138" bestFit="1" customWidth="1"/>
    <col min="12554" max="12554" width="12.85546875" style="138" bestFit="1" customWidth="1"/>
    <col min="12555" max="12555" width="16.5703125" style="138" bestFit="1" customWidth="1"/>
    <col min="12556" max="12556" width="11.5703125" style="138" bestFit="1" customWidth="1"/>
    <col min="12557" max="12677" width="9.140625" style="138"/>
    <col min="12678" max="12678" width="13.42578125" style="138" customWidth="1"/>
    <col min="12679" max="12679" width="34.7109375" style="138" customWidth="1"/>
    <col min="12680" max="12680" width="20.85546875" style="138" customWidth="1"/>
    <col min="12681" max="12681" width="13.28515625" style="138" customWidth="1"/>
    <col min="12682" max="12682" width="11.7109375" style="138" customWidth="1"/>
    <col min="12683" max="12683" width="11.5703125" style="138" customWidth="1"/>
    <col min="12684" max="12684" width="11" style="138" customWidth="1"/>
    <col min="12685" max="12685" width="11.140625" style="138" customWidth="1"/>
    <col min="12686" max="12686" width="11" style="138" customWidth="1"/>
    <col min="12687" max="12687" width="12.7109375" style="138" customWidth="1"/>
    <col min="12688" max="12688" width="11.140625" style="138" customWidth="1"/>
    <col min="12689" max="12689" width="10.7109375" style="138" customWidth="1"/>
    <col min="12690" max="12690" width="10.85546875" style="138" customWidth="1"/>
    <col min="12691" max="12691" width="12.28515625" style="138" customWidth="1"/>
    <col min="12692" max="12692" width="11" style="138" customWidth="1"/>
    <col min="12693" max="12693" width="13.42578125" style="138" bestFit="1" customWidth="1"/>
    <col min="12694" max="12694" width="13" style="138" bestFit="1" customWidth="1"/>
    <col min="12695" max="12695" width="14" style="138" bestFit="1" customWidth="1"/>
    <col min="12696" max="12696" width="16.140625" style="138" bestFit="1" customWidth="1"/>
    <col min="12697" max="12697" width="15.140625" style="138" customWidth="1"/>
    <col min="12698" max="12714" width="9.140625" style="138"/>
    <col min="12715" max="12715" width="25.5703125" style="138" bestFit="1" customWidth="1"/>
    <col min="12716" max="12716" width="37.28515625" style="138" bestFit="1" customWidth="1"/>
    <col min="12717" max="12717" width="11" style="138" bestFit="1" customWidth="1"/>
    <col min="12718" max="12718" width="12.42578125" style="138" bestFit="1" customWidth="1"/>
    <col min="12719" max="12719" width="9.140625" style="138"/>
    <col min="12720" max="12720" width="13.85546875" style="138" customWidth="1"/>
    <col min="12721" max="12721" width="12.28515625" style="138" customWidth="1"/>
    <col min="12722" max="12722" width="12.5703125" style="138" customWidth="1"/>
    <col min="12723" max="12723" width="12" style="138" customWidth="1"/>
    <col min="12724" max="12724" width="9.140625" style="138"/>
    <col min="12725" max="12725" width="62.140625" style="138" customWidth="1"/>
    <col min="12726" max="12726" width="19.28515625" style="138" customWidth="1"/>
    <col min="12727" max="12727" width="9.140625" style="138"/>
    <col min="12728" max="12728" width="32.140625" style="138" bestFit="1" customWidth="1"/>
    <col min="12729" max="12730" width="9.140625" style="138"/>
    <col min="12731" max="12731" width="13" style="138" bestFit="1" customWidth="1"/>
    <col min="12732" max="12732" width="7.85546875" style="138" bestFit="1" customWidth="1"/>
    <col min="12733" max="12733" width="9.140625" style="138"/>
    <col min="12734" max="12735" width="14.42578125" style="138" bestFit="1" customWidth="1"/>
    <col min="12736" max="12736" width="9.140625" style="138"/>
    <col min="12737" max="12737" width="14.28515625" style="138" bestFit="1" customWidth="1"/>
    <col min="12738" max="12738" width="13" style="138" bestFit="1" customWidth="1"/>
    <col min="12739" max="12749" width="6.28515625" style="138" bestFit="1" customWidth="1"/>
    <col min="12750" max="12752" width="6.7109375" style="138" customWidth="1"/>
    <col min="12753" max="12753" width="6.85546875" style="138" customWidth="1"/>
    <col min="12754" max="12754" width="9.140625" style="138"/>
    <col min="12755" max="12755" width="28.42578125" style="138" bestFit="1" customWidth="1"/>
    <col min="12756" max="12756" width="17.28515625" style="138" bestFit="1" customWidth="1"/>
    <col min="12757" max="12760" width="19.28515625" style="138" customWidth="1"/>
    <col min="12761" max="12762" width="11.7109375" style="138" customWidth="1"/>
    <col min="12763" max="12764" width="9.140625" style="138"/>
    <col min="12765" max="12765" width="45.28515625" style="138" bestFit="1" customWidth="1"/>
    <col min="12766" max="12766" width="19.140625" style="138" bestFit="1" customWidth="1"/>
    <col min="12767" max="12769" width="10.85546875" style="138" bestFit="1" customWidth="1"/>
    <col min="12770" max="12770" width="11.5703125" style="138" bestFit="1" customWidth="1"/>
    <col min="12771" max="12772" width="11.140625" style="138" bestFit="1" customWidth="1"/>
    <col min="12773" max="12773" width="10.7109375" style="138" bestFit="1" customWidth="1"/>
    <col min="12774" max="12775" width="9.140625" style="138"/>
    <col min="12776" max="12776" width="23" style="138" bestFit="1" customWidth="1"/>
    <col min="12777" max="12777" width="23.7109375" style="138" bestFit="1" customWidth="1"/>
    <col min="12778" max="12778" width="18.5703125" style="138" bestFit="1" customWidth="1"/>
    <col min="12779" max="12779" width="17" style="138" bestFit="1" customWidth="1"/>
    <col min="12780" max="12781" width="9.140625" style="138"/>
    <col min="12782" max="12782" width="27.42578125" style="138" customWidth="1"/>
    <col min="12783" max="12783" width="9.140625" style="138"/>
    <col min="12784" max="12787" width="15.7109375" style="138" customWidth="1"/>
    <col min="12788" max="12788" width="12.85546875" style="138" customWidth="1"/>
    <col min="12789" max="12789" width="12.28515625" style="138" customWidth="1"/>
    <col min="12790" max="12791" width="9.140625" style="138"/>
    <col min="12792" max="12792" width="26.140625" style="138" customWidth="1"/>
    <col min="12793" max="12793" width="9.140625" style="138"/>
    <col min="12794" max="12795" width="9.7109375" style="138" bestFit="1" customWidth="1"/>
    <col min="12796" max="12796" width="17.5703125" style="138" bestFit="1" customWidth="1"/>
    <col min="12797" max="12797" width="12.140625" style="138" customWidth="1"/>
    <col min="12798" max="12799" width="9.140625" style="138"/>
    <col min="12800" max="12800" width="20.42578125" style="138" customWidth="1"/>
    <col min="12801" max="12801" width="9.140625" style="138"/>
    <col min="12802" max="12802" width="9.7109375" style="138" customWidth="1"/>
    <col min="12803" max="12803" width="11.5703125" style="138" customWidth="1"/>
    <col min="12804" max="12804" width="13.85546875" style="138" customWidth="1"/>
    <col min="12805" max="12805" width="10.85546875" style="138" customWidth="1"/>
    <col min="12806" max="12807" width="9.140625" style="138"/>
    <col min="12808" max="12808" width="30.5703125" style="138" customWidth="1"/>
    <col min="12809" max="12809" width="16.28515625" style="138" bestFit="1" customWidth="1"/>
    <col min="12810" max="12810" width="12.85546875" style="138" bestFit="1" customWidth="1"/>
    <col min="12811" max="12811" width="16.5703125" style="138" bestFit="1" customWidth="1"/>
    <col min="12812" max="12812" width="11.5703125" style="138" bestFit="1" customWidth="1"/>
    <col min="12813" max="12933" width="9.140625" style="138"/>
    <col min="12934" max="12934" width="13.42578125" style="138" customWidth="1"/>
    <col min="12935" max="12935" width="34.7109375" style="138" customWidth="1"/>
    <col min="12936" max="12936" width="20.85546875" style="138" customWidth="1"/>
    <col min="12937" max="12937" width="13.28515625" style="138" customWidth="1"/>
    <col min="12938" max="12938" width="11.7109375" style="138" customWidth="1"/>
    <col min="12939" max="12939" width="11.5703125" style="138" customWidth="1"/>
    <col min="12940" max="12940" width="11" style="138" customWidth="1"/>
    <col min="12941" max="12941" width="11.140625" style="138" customWidth="1"/>
    <col min="12942" max="12942" width="11" style="138" customWidth="1"/>
    <col min="12943" max="12943" width="12.7109375" style="138" customWidth="1"/>
    <col min="12944" max="12944" width="11.140625" style="138" customWidth="1"/>
    <col min="12945" max="12945" width="10.7109375" style="138" customWidth="1"/>
    <col min="12946" max="12946" width="10.85546875" style="138" customWidth="1"/>
    <col min="12947" max="12947" width="12.28515625" style="138" customWidth="1"/>
    <col min="12948" max="12948" width="11" style="138" customWidth="1"/>
    <col min="12949" max="12949" width="13.42578125" style="138" bestFit="1" customWidth="1"/>
    <col min="12950" max="12950" width="13" style="138" bestFit="1" customWidth="1"/>
    <col min="12951" max="12951" width="14" style="138" bestFit="1" customWidth="1"/>
    <col min="12952" max="12952" width="16.140625" style="138" bestFit="1" customWidth="1"/>
    <col min="12953" max="12953" width="15.140625" style="138" customWidth="1"/>
    <col min="12954" max="12970" width="9.140625" style="138"/>
    <col min="12971" max="12971" width="25.5703125" style="138" bestFit="1" customWidth="1"/>
    <col min="12972" max="12972" width="37.28515625" style="138" bestFit="1" customWidth="1"/>
    <col min="12973" max="12973" width="11" style="138" bestFit="1" customWidth="1"/>
    <col min="12974" max="12974" width="12.42578125" style="138" bestFit="1" customWidth="1"/>
    <col min="12975" max="12975" width="9.140625" style="138"/>
    <col min="12976" max="12976" width="13.85546875" style="138" customWidth="1"/>
    <col min="12977" max="12977" width="12.28515625" style="138" customWidth="1"/>
    <col min="12978" max="12978" width="12.5703125" style="138" customWidth="1"/>
    <col min="12979" max="12979" width="12" style="138" customWidth="1"/>
    <col min="12980" max="12980" width="9.140625" style="138"/>
    <col min="12981" max="12981" width="62.140625" style="138" customWidth="1"/>
    <col min="12982" max="12982" width="19.28515625" style="138" customWidth="1"/>
    <col min="12983" max="12983" width="9.140625" style="138"/>
    <col min="12984" max="12984" width="32.140625" style="138" bestFit="1" customWidth="1"/>
    <col min="12985" max="12986" width="9.140625" style="138"/>
    <col min="12987" max="12987" width="13" style="138" bestFit="1" customWidth="1"/>
    <col min="12988" max="12988" width="7.85546875" style="138" bestFit="1" customWidth="1"/>
    <col min="12989" max="12989" width="9.140625" style="138"/>
    <col min="12990" max="12991" width="14.42578125" style="138" bestFit="1" customWidth="1"/>
    <col min="12992" max="12992" width="9.140625" style="138"/>
    <col min="12993" max="12993" width="14.28515625" style="138" bestFit="1" customWidth="1"/>
    <col min="12994" max="12994" width="13" style="138" bestFit="1" customWidth="1"/>
    <col min="12995" max="13005" width="6.28515625" style="138" bestFit="1" customWidth="1"/>
    <col min="13006" max="13008" width="6.7109375" style="138" customWidth="1"/>
    <col min="13009" max="13009" width="6.85546875" style="138" customWidth="1"/>
    <col min="13010" max="13010" width="9.140625" style="138"/>
    <col min="13011" max="13011" width="28.42578125" style="138" bestFit="1" customWidth="1"/>
    <col min="13012" max="13012" width="17.28515625" style="138" bestFit="1" customWidth="1"/>
    <col min="13013" max="13016" width="19.28515625" style="138" customWidth="1"/>
    <col min="13017" max="13018" width="11.7109375" style="138" customWidth="1"/>
    <col min="13019" max="13020" width="9.140625" style="138"/>
    <col min="13021" max="13021" width="45.28515625" style="138" bestFit="1" customWidth="1"/>
    <col min="13022" max="13022" width="19.140625" style="138" bestFit="1" customWidth="1"/>
    <col min="13023" max="13025" width="10.85546875" style="138" bestFit="1" customWidth="1"/>
    <col min="13026" max="13026" width="11.5703125" style="138" bestFit="1" customWidth="1"/>
    <col min="13027" max="13028" width="11.140625" style="138" bestFit="1" customWidth="1"/>
    <col min="13029" max="13029" width="10.7109375" style="138" bestFit="1" customWidth="1"/>
    <col min="13030" max="13031" width="9.140625" style="138"/>
    <col min="13032" max="13032" width="23" style="138" bestFit="1" customWidth="1"/>
    <col min="13033" max="13033" width="23.7109375" style="138" bestFit="1" customWidth="1"/>
    <col min="13034" max="13034" width="18.5703125" style="138" bestFit="1" customWidth="1"/>
    <col min="13035" max="13035" width="17" style="138" bestFit="1" customWidth="1"/>
    <col min="13036" max="13037" width="9.140625" style="138"/>
    <col min="13038" max="13038" width="27.42578125" style="138" customWidth="1"/>
    <col min="13039" max="13039" width="9.140625" style="138"/>
    <col min="13040" max="13043" width="15.7109375" style="138" customWidth="1"/>
    <col min="13044" max="13044" width="12.85546875" style="138" customWidth="1"/>
    <col min="13045" max="13045" width="12.28515625" style="138" customWidth="1"/>
    <col min="13046" max="13047" width="9.140625" style="138"/>
    <col min="13048" max="13048" width="26.140625" style="138" customWidth="1"/>
    <col min="13049" max="13049" width="9.140625" style="138"/>
    <col min="13050" max="13051" width="9.7109375" style="138" bestFit="1" customWidth="1"/>
    <col min="13052" max="13052" width="17.5703125" style="138" bestFit="1" customWidth="1"/>
    <col min="13053" max="13053" width="12.140625" style="138" customWidth="1"/>
    <col min="13054" max="13055" width="9.140625" style="138"/>
    <col min="13056" max="13056" width="20.42578125" style="138" customWidth="1"/>
    <col min="13057" max="13057" width="9.140625" style="138"/>
    <col min="13058" max="13058" width="9.7109375" style="138" customWidth="1"/>
    <col min="13059" max="13059" width="11.5703125" style="138" customWidth="1"/>
    <col min="13060" max="13060" width="13.85546875" style="138" customWidth="1"/>
    <col min="13061" max="13061" width="10.85546875" style="138" customWidth="1"/>
    <col min="13062" max="13063" width="9.140625" style="138"/>
    <col min="13064" max="13064" width="30.5703125" style="138" customWidth="1"/>
    <col min="13065" max="13065" width="16.28515625" style="138" bestFit="1" customWidth="1"/>
    <col min="13066" max="13066" width="12.85546875" style="138" bestFit="1" customWidth="1"/>
    <col min="13067" max="13067" width="16.5703125" style="138" bestFit="1" customWidth="1"/>
    <col min="13068" max="13068" width="11.5703125" style="138" bestFit="1" customWidth="1"/>
    <col min="13069" max="13189" width="9.140625" style="138"/>
    <col min="13190" max="13190" width="13.42578125" style="138" customWidth="1"/>
    <col min="13191" max="13191" width="34.7109375" style="138" customWidth="1"/>
    <col min="13192" max="13192" width="20.85546875" style="138" customWidth="1"/>
    <col min="13193" max="13193" width="13.28515625" style="138" customWidth="1"/>
    <col min="13194" max="13194" width="11.7109375" style="138" customWidth="1"/>
    <col min="13195" max="13195" width="11.5703125" style="138" customWidth="1"/>
    <col min="13196" max="13196" width="11" style="138" customWidth="1"/>
    <col min="13197" max="13197" width="11.140625" style="138" customWidth="1"/>
    <col min="13198" max="13198" width="11" style="138" customWidth="1"/>
    <col min="13199" max="13199" width="12.7109375" style="138" customWidth="1"/>
    <col min="13200" max="13200" width="11.140625" style="138" customWidth="1"/>
    <col min="13201" max="13201" width="10.7109375" style="138" customWidth="1"/>
    <col min="13202" max="13202" width="10.85546875" style="138" customWidth="1"/>
    <col min="13203" max="13203" width="12.28515625" style="138" customWidth="1"/>
    <col min="13204" max="13204" width="11" style="138" customWidth="1"/>
    <col min="13205" max="13205" width="13.42578125" style="138" bestFit="1" customWidth="1"/>
    <col min="13206" max="13206" width="13" style="138" bestFit="1" customWidth="1"/>
    <col min="13207" max="13207" width="14" style="138" bestFit="1" customWidth="1"/>
    <col min="13208" max="13208" width="16.140625" style="138" bestFit="1" customWidth="1"/>
    <col min="13209" max="13209" width="15.140625" style="138" customWidth="1"/>
    <col min="13210" max="13226" width="9.140625" style="138"/>
    <col min="13227" max="13227" width="25.5703125" style="138" bestFit="1" customWidth="1"/>
    <col min="13228" max="13228" width="37.28515625" style="138" bestFit="1" customWidth="1"/>
    <col min="13229" max="13229" width="11" style="138" bestFit="1" customWidth="1"/>
    <col min="13230" max="13230" width="12.42578125" style="138" bestFit="1" customWidth="1"/>
    <col min="13231" max="13231" width="9.140625" style="138"/>
    <col min="13232" max="13232" width="13.85546875" style="138" customWidth="1"/>
    <col min="13233" max="13233" width="12.28515625" style="138" customWidth="1"/>
    <col min="13234" max="13234" width="12.5703125" style="138" customWidth="1"/>
    <col min="13235" max="13235" width="12" style="138" customWidth="1"/>
    <col min="13236" max="13236" width="9.140625" style="138"/>
    <col min="13237" max="13237" width="62.140625" style="138" customWidth="1"/>
    <col min="13238" max="13238" width="19.28515625" style="138" customWidth="1"/>
    <col min="13239" max="13239" width="9.140625" style="138"/>
    <col min="13240" max="13240" width="32.140625" style="138" bestFit="1" customWidth="1"/>
    <col min="13241" max="13242" width="9.140625" style="138"/>
    <col min="13243" max="13243" width="13" style="138" bestFit="1" customWidth="1"/>
    <col min="13244" max="13244" width="7.85546875" style="138" bestFit="1" customWidth="1"/>
    <col min="13245" max="13245" width="9.140625" style="138"/>
    <col min="13246" max="13247" width="14.42578125" style="138" bestFit="1" customWidth="1"/>
    <col min="13248" max="13248" width="9.140625" style="138"/>
    <col min="13249" max="13249" width="14.28515625" style="138" bestFit="1" customWidth="1"/>
    <col min="13250" max="13250" width="13" style="138" bestFit="1" customWidth="1"/>
    <col min="13251" max="13261" width="6.28515625" style="138" bestFit="1" customWidth="1"/>
    <col min="13262" max="13264" width="6.7109375" style="138" customWidth="1"/>
    <col min="13265" max="13265" width="6.85546875" style="138" customWidth="1"/>
    <col min="13266" max="13266" width="9.140625" style="138"/>
    <col min="13267" max="13267" width="28.42578125" style="138" bestFit="1" customWidth="1"/>
    <col min="13268" max="13268" width="17.28515625" style="138" bestFit="1" customWidth="1"/>
    <col min="13269" max="13272" width="19.28515625" style="138" customWidth="1"/>
    <col min="13273" max="13274" width="11.7109375" style="138" customWidth="1"/>
    <col min="13275" max="13276" width="9.140625" style="138"/>
    <col min="13277" max="13277" width="45.28515625" style="138" bestFit="1" customWidth="1"/>
    <col min="13278" max="13278" width="19.140625" style="138" bestFit="1" customWidth="1"/>
    <col min="13279" max="13281" width="10.85546875" style="138" bestFit="1" customWidth="1"/>
    <col min="13282" max="13282" width="11.5703125" style="138" bestFit="1" customWidth="1"/>
    <col min="13283" max="13284" width="11.140625" style="138" bestFit="1" customWidth="1"/>
    <col min="13285" max="13285" width="10.7109375" style="138" bestFit="1" customWidth="1"/>
    <col min="13286" max="13287" width="9.140625" style="138"/>
    <col min="13288" max="13288" width="23" style="138" bestFit="1" customWidth="1"/>
    <col min="13289" max="13289" width="23.7109375" style="138" bestFit="1" customWidth="1"/>
    <col min="13290" max="13290" width="18.5703125" style="138" bestFit="1" customWidth="1"/>
    <col min="13291" max="13291" width="17" style="138" bestFit="1" customWidth="1"/>
    <col min="13292" max="13293" width="9.140625" style="138"/>
    <col min="13294" max="13294" width="27.42578125" style="138" customWidth="1"/>
    <col min="13295" max="13295" width="9.140625" style="138"/>
    <col min="13296" max="13299" width="15.7109375" style="138" customWidth="1"/>
    <col min="13300" max="13300" width="12.85546875" style="138" customWidth="1"/>
    <col min="13301" max="13301" width="12.28515625" style="138" customWidth="1"/>
    <col min="13302" max="13303" width="9.140625" style="138"/>
    <col min="13304" max="13304" width="26.140625" style="138" customWidth="1"/>
    <col min="13305" max="13305" width="9.140625" style="138"/>
    <col min="13306" max="13307" width="9.7109375" style="138" bestFit="1" customWidth="1"/>
    <col min="13308" max="13308" width="17.5703125" style="138" bestFit="1" customWidth="1"/>
    <col min="13309" max="13309" width="12.140625" style="138" customWidth="1"/>
    <col min="13310" max="13311" width="9.140625" style="138"/>
    <col min="13312" max="13312" width="20.42578125" style="138" customWidth="1"/>
    <col min="13313" max="13313" width="9.140625" style="138"/>
    <col min="13314" max="13314" width="9.7109375" style="138" customWidth="1"/>
    <col min="13315" max="13315" width="11.5703125" style="138" customWidth="1"/>
    <col min="13316" max="13316" width="13.85546875" style="138" customWidth="1"/>
    <col min="13317" max="13317" width="10.85546875" style="138" customWidth="1"/>
    <col min="13318" max="13319" width="9.140625" style="138"/>
    <col min="13320" max="13320" width="30.5703125" style="138" customWidth="1"/>
    <col min="13321" max="13321" width="16.28515625" style="138" bestFit="1" customWidth="1"/>
    <col min="13322" max="13322" width="12.85546875" style="138" bestFit="1" customWidth="1"/>
    <col min="13323" max="13323" width="16.5703125" style="138" bestFit="1" customWidth="1"/>
    <col min="13324" max="13324" width="11.5703125" style="138" bestFit="1" customWidth="1"/>
    <col min="13325" max="13445" width="9.140625" style="138"/>
    <col min="13446" max="13446" width="13.42578125" style="138" customWidth="1"/>
    <col min="13447" max="13447" width="34.7109375" style="138" customWidth="1"/>
    <col min="13448" max="13448" width="20.85546875" style="138" customWidth="1"/>
    <col min="13449" max="13449" width="13.28515625" style="138" customWidth="1"/>
    <col min="13450" max="13450" width="11.7109375" style="138" customWidth="1"/>
    <col min="13451" max="13451" width="11.5703125" style="138" customWidth="1"/>
    <col min="13452" max="13452" width="11" style="138" customWidth="1"/>
    <col min="13453" max="13453" width="11.140625" style="138" customWidth="1"/>
    <col min="13454" max="13454" width="11" style="138" customWidth="1"/>
    <col min="13455" max="13455" width="12.7109375" style="138" customWidth="1"/>
    <col min="13456" max="13456" width="11.140625" style="138" customWidth="1"/>
    <col min="13457" max="13457" width="10.7109375" style="138" customWidth="1"/>
    <col min="13458" max="13458" width="10.85546875" style="138" customWidth="1"/>
    <col min="13459" max="13459" width="12.28515625" style="138" customWidth="1"/>
    <col min="13460" max="13460" width="11" style="138" customWidth="1"/>
    <col min="13461" max="13461" width="13.42578125" style="138" bestFit="1" customWidth="1"/>
    <col min="13462" max="13462" width="13" style="138" bestFit="1" customWidth="1"/>
    <col min="13463" max="13463" width="14" style="138" bestFit="1" customWidth="1"/>
    <col min="13464" max="13464" width="16.140625" style="138" bestFit="1" customWidth="1"/>
    <col min="13465" max="13465" width="15.140625" style="138" customWidth="1"/>
    <col min="13466" max="13482" width="9.140625" style="138"/>
    <col min="13483" max="13483" width="25.5703125" style="138" bestFit="1" customWidth="1"/>
    <col min="13484" max="13484" width="37.28515625" style="138" bestFit="1" customWidth="1"/>
    <col min="13485" max="13485" width="11" style="138" bestFit="1" customWidth="1"/>
    <col min="13486" max="13486" width="12.42578125" style="138" bestFit="1" customWidth="1"/>
    <col min="13487" max="13487" width="9.140625" style="138"/>
    <col min="13488" max="13488" width="13.85546875" style="138" customWidth="1"/>
    <col min="13489" max="13489" width="12.28515625" style="138" customWidth="1"/>
    <col min="13490" max="13490" width="12.5703125" style="138" customWidth="1"/>
    <col min="13491" max="13491" width="12" style="138" customWidth="1"/>
    <col min="13492" max="13492" width="9.140625" style="138"/>
    <col min="13493" max="13493" width="62.140625" style="138" customWidth="1"/>
    <col min="13494" max="13494" width="19.28515625" style="138" customWidth="1"/>
    <col min="13495" max="13495" width="9.140625" style="138"/>
    <col min="13496" max="13496" width="32.140625" style="138" bestFit="1" customWidth="1"/>
    <col min="13497" max="13498" width="9.140625" style="138"/>
    <col min="13499" max="13499" width="13" style="138" bestFit="1" customWidth="1"/>
    <col min="13500" max="13500" width="7.85546875" style="138" bestFit="1" customWidth="1"/>
    <col min="13501" max="13501" width="9.140625" style="138"/>
    <col min="13502" max="13503" width="14.42578125" style="138" bestFit="1" customWidth="1"/>
    <col min="13504" max="13504" width="9.140625" style="138"/>
    <col min="13505" max="13505" width="14.28515625" style="138" bestFit="1" customWidth="1"/>
    <col min="13506" max="13506" width="13" style="138" bestFit="1" customWidth="1"/>
    <col min="13507" max="13517" width="6.28515625" style="138" bestFit="1" customWidth="1"/>
    <col min="13518" max="13520" width="6.7109375" style="138" customWidth="1"/>
    <col min="13521" max="13521" width="6.85546875" style="138" customWidth="1"/>
    <col min="13522" max="13522" width="9.140625" style="138"/>
    <col min="13523" max="13523" width="28.42578125" style="138" bestFit="1" customWidth="1"/>
    <col min="13524" max="13524" width="17.28515625" style="138" bestFit="1" customWidth="1"/>
    <col min="13525" max="13528" width="19.28515625" style="138" customWidth="1"/>
    <col min="13529" max="13530" width="11.7109375" style="138" customWidth="1"/>
    <col min="13531" max="13532" width="9.140625" style="138"/>
    <col min="13533" max="13533" width="45.28515625" style="138" bestFit="1" customWidth="1"/>
    <col min="13534" max="13534" width="19.140625" style="138" bestFit="1" customWidth="1"/>
    <col min="13535" max="13537" width="10.85546875" style="138" bestFit="1" customWidth="1"/>
    <col min="13538" max="13538" width="11.5703125" style="138" bestFit="1" customWidth="1"/>
    <col min="13539" max="13540" width="11.140625" style="138" bestFit="1" customWidth="1"/>
    <col min="13541" max="13541" width="10.7109375" style="138" bestFit="1" customWidth="1"/>
    <col min="13542" max="13543" width="9.140625" style="138"/>
    <col min="13544" max="13544" width="23" style="138" bestFit="1" customWidth="1"/>
    <col min="13545" max="13545" width="23.7109375" style="138" bestFit="1" customWidth="1"/>
    <col min="13546" max="13546" width="18.5703125" style="138" bestFit="1" customWidth="1"/>
    <col min="13547" max="13547" width="17" style="138" bestFit="1" customWidth="1"/>
    <col min="13548" max="13549" width="9.140625" style="138"/>
    <col min="13550" max="13550" width="27.42578125" style="138" customWidth="1"/>
    <col min="13551" max="13551" width="9.140625" style="138"/>
    <col min="13552" max="13555" width="15.7109375" style="138" customWidth="1"/>
    <col min="13556" max="13556" width="12.85546875" style="138" customWidth="1"/>
    <col min="13557" max="13557" width="12.28515625" style="138" customWidth="1"/>
    <col min="13558" max="13559" width="9.140625" style="138"/>
    <col min="13560" max="13560" width="26.140625" style="138" customWidth="1"/>
    <col min="13561" max="13561" width="9.140625" style="138"/>
    <col min="13562" max="13563" width="9.7109375" style="138" bestFit="1" customWidth="1"/>
    <col min="13564" max="13564" width="17.5703125" style="138" bestFit="1" customWidth="1"/>
    <col min="13565" max="13565" width="12.140625" style="138" customWidth="1"/>
    <col min="13566" max="13567" width="9.140625" style="138"/>
    <col min="13568" max="13568" width="20.42578125" style="138" customWidth="1"/>
    <col min="13569" max="13569" width="9.140625" style="138"/>
    <col min="13570" max="13570" width="9.7109375" style="138" customWidth="1"/>
    <col min="13571" max="13571" width="11.5703125" style="138" customWidth="1"/>
    <col min="13572" max="13572" width="13.85546875" style="138" customWidth="1"/>
    <col min="13573" max="13573" width="10.85546875" style="138" customWidth="1"/>
    <col min="13574" max="13575" width="9.140625" style="138"/>
    <col min="13576" max="13576" width="30.5703125" style="138" customWidth="1"/>
    <col min="13577" max="13577" width="16.28515625" style="138" bestFit="1" customWidth="1"/>
    <col min="13578" max="13578" width="12.85546875" style="138" bestFit="1" customWidth="1"/>
    <col min="13579" max="13579" width="16.5703125" style="138" bestFit="1" customWidth="1"/>
    <col min="13580" max="13580" width="11.5703125" style="138" bestFit="1" customWidth="1"/>
    <col min="13581" max="13701" width="9.140625" style="138"/>
    <col min="13702" max="13702" width="13.42578125" style="138" customWidth="1"/>
    <col min="13703" max="13703" width="34.7109375" style="138" customWidth="1"/>
    <col min="13704" max="13704" width="20.85546875" style="138" customWidth="1"/>
    <col min="13705" max="13705" width="13.28515625" style="138" customWidth="1"/>
    <col min="13706" max="13706" width="11.7109375" style="138" customWidth="1"/>
    <col min="13707" max="13707" width="11.5703125" style="138" customWidth="1"/>
    <col min="13708" max="13708" width="11" style="138" customWidth="1"/>
    <col min="13709" max="13709" width="11.140625" style="138" customWidth="1"/>
    <col min="13710" max="13710" width="11" style="138" customWidth="1"/>
    <col min="13711" max="13711" width="12.7109375" style="138" customWidth="1"/>
    <col min="13712" max="13712" width="11.140625" style="138" customWidth="1"/>
    <col min="13713" max="13713" width="10.7109375" style="138" customWidth="1"/>
    <col min="13714" max="13714" width="10.85546875" style="138" customWidth="1"/>
    <col min="13715" max="13715" width="12.28515625" style="138" customWidth="1"/>
    <col min="13716" max="13716" width="11" style="138" customWidth="1"/>
    <col min="13717" max="13717" width="13.42578125" style="138" bestFit="1" customWidth="1"/>
    <col min="13718" max="13718" width="13" style="138" bestFit="1" customWidth="1"/>
    <col min="13719" max="13719" width="14" style="138" bestFit="1" customWidth="1"/>
    <col min="13720" max="13720" width="16.140625" style="138" bestFit="1" customWidth="1"/>
    <col min="13721" max="13721" width="15.140625" style="138" customWidth="1"/>
    <col min="13722" max="13738" width="9.140625" style="138"/>
    <col min="13739" max="13739" width="25.5703125" style="138" bestFit="1" customWidth="1"/>
    <col min="13740" max="13740" width="37.28515625" style="138" bestFit="1" customWidth="1"/>
    <col min="13741" max="13741" width="11" style="138" bestFit="1" customWidth="1"/>
    <col min="13742" max="13742" width="12.42578125" style="138" bestFit="1" customWidth="1"/>
    <col min="13743" max="13743" width="9.140625" style="138"/>
    <col min="13744" max="13744" width="13.85546875" style="138" customWidth="1"/>
    <col min="13745" max="13745" width="12.28515625" style="138" customWidth="1"/>
    <col min="13746" max="13746" width="12.5703125" style="138" customWidth="1"/>
    <col min="13747" max="13747" width="12" style="138" customWidth="1"/>
    <col min="13748" max="13748" width="9.140625" style="138"/>
    <col min="13749" max="13749" width="62.140625" style="138" customWidth="1"/>
    <col min="13750" max="13750" width="19.28515625" style="138" customWidth="1"/>
    <col min="13751" max="13751" width="9.140625" style="138"/>
    <col min="13752" max="13752" width="32.140625" style="138" bestFit="1" customWidth="1"/>
    <col min="13753" max="13754" width="9.140625" style="138"/>
    <col min="13755" max="13755" width="13" style="138" bestFit="1" customWidth="1"/>
    <col min="13756" max="13756" width="7.85546875" style="138" bestFit="1" customWidth="1"/>
    <col min="13757" max="13757" width="9.140625" style="138"/>
    <col min="13758" max="13759" width="14.42578125" style="138" bestFit="1" customWidth="1"/>
    <col min="13760" max="13760" width="9.140625" style="138"/>
    <col min="13761" max="13761" width="14.28515625" style="138" bestFit="1" customWidth="1"/>
    <col min="13762" max="13762" width="13" style="138" bestFit="1" customWidth="1"/>
    <col min="13763" max="13773" width="6.28515625" style="138" bestFit="1" customWidth="1"/>
    <col min="13774" max="13776" width="6.7109375" style="138" customWidth="1"/>
    <col min="13777" max="13777" width="6.85546875" style="138" customWidth="1"/>
    <col min="13778" max="13778" width="9.140625" style="138"/>
    <col min="13779" max="13779" width="28.42578125" style="138" bestFit="1" customWidth="1"/>
    <col min="13780" max="13780" width="17.28515625" style="138" bestFit="1" customWidth="1"/>
    <col min="13781" max="13784" width="19.28515625" style="138" customWidth="1"/>
    <col min="13785" max="13786" width="11.7109375" style="138" customWidth="1"/>
    <col min="13787" max="13788" width="9.140625" style="138"/>
    <col min="13789" max="13789" width="45.28515625" style="138" bestFit="1" customWidth="1"/>
    <col min="13790" max="13790" width="19.140625" style="138" bestFit="1" customWidth="1"/>
    <col min="13791" max="13793" width="10.85546875" style="138" bestFit="1" customWidth="1"/>
    <col min="13794" max="13794" width="11.5703125" style="138" bestFit="1" customWidth="1"/>
    <col min="13795" max="13796" width="11.140625" style="138" bestFit="1" customWidth="1"/>
    <col min="13797" max="13797" width="10.7109375" style="138" bestFit="1" customWidth="1"/>
    <col min="13798" max="13799" width="9.140625" style="138"/>
    <col min="13800" max="13800" width="23" style="138" bestFit="1" customWidth="1"/>
    <col min="13801" max="13801" width="23.7109375" style="138" bestFit="1" customWidth="1"/>
    <col min="13802" max="13802" width="18.5703125" style="138" bestFit="1" customWidth="1"/>
    <col min="13803" max="13803" width="17" style="138" bestFit="1" customWidth="1"/>
    <col min="13804" max="13805" width="9.140625" style="138"/>
    <col min="13806" max="13806" width="27.42578125" style="138" customWidth="1"/>
    <col min="13807" max="13807" width="9.140625" style="138"/>
    <col min="13808" max="13811" width="15.7109375" style="138" customWidth="1"/>
    <col min="13812" max="13812" width="12.85546875" style="138" customWidth="1"/>
    <col min="13813" max="13813" width="12.28515625" style="138" customWidth="1"/>
    <col min="13814" max="13815" width="9.140625" style="138"/>
    <col min="13816" max="13816" width="26.140625" style="138" customWidth="1"/>
    <col min="13817" max="13817" width="9.140625" style="138"/>
    <col min="13818" max="13819" width="9.7109375" style="138" bestFit="1" customWidth="1"/>
    <col min="13820" max="13820" width="17.5703125" style="138" bestFit="1" customWidth="1"/>
    <col min="13821" max="13821" width="12.140625" style="138" customWidth="1"/>
    <col min="13822" max="13823" width="9.140625" style="138"/>
    <col min="13824" max="13824" width="20.42578125" style="138" customWidth="1"/>
    <col min="13825" max="13825" width="9.140625" style="138"/>
    <col min="13826" max="13826" width="9.7109375" style="138" customWidth="1"/>
    <col min="13827" max="13827" width="11.5703125" style="138" customWidth="1"/>
    <col min="13828" max="13828" width="13.85546875" style="138" customWidth="1"/>
    <col min="13829" max="13829" width="10.85546875" style="138" customWidth="1"/>
    <col min="13830" max="13831" width="9.140625" style="138"/>
    <col min="13832" max="13832" width="30.5703125" style="138" customWidth="1"/>
    <col min="13833" max="13833" width="16.28515625" style="138" bestFit="1" customWidth="1"/>
    <col min="13834" max="13834" width="12.85546875" style="138" bestFit="1" customWidth="1"/>
    <col min="13835" max="13835" width="16.5703125" style="138" bestFit="1" customWidth="1"/>
    <col min="13836" max="13836" width="11.5703125" style="138" bestFit="1" customWidth="1"/>
    <col min="13837" max="13957" width="9.140625" style="138"/>
    <col min="13958" max="13958" width="13.42578125" style="138" customWidth="1"/>
    <col min="13959" max="13959" width="34.7109375" style="138" customWidth="1"/>
    <col min="13960" max="13960" width="20.85546875" style="138" customWidth="1"/>
    <col min="13961" max="13961" width="13.28515625" style="138" customWidth="1"/>
    <col min="13962" max="13962" width="11.7109375" style="138" customWidth="1"/>
    <col min="13963" max="13963" width="11.5703125" style="138" customWidth="1"/>
    <col min="13964" max="13964" width="11" style="138" customWidth="1"/>
    <col min="13965" max="13965" width="11.140625" style="138" customWidth="1"/>
    <col min="13966" max="13966" width="11" style="138" customWidth="1"/>
    <col min="13967" max="13967" width="12.7109375" style="138" customWidth="1"/>
    <col min="13968" max="13968" width="11.140625" style="138" customWidth="1"/>
    <col min="13969" max="13969" width="10.7109375" style="138" customWidth="1"/>
    <col min="13970" max="13970" width="10.85546875" style="138" customWidth="1"/>
    <col min="13971" max="13971" width="12.28515625" style="138" customWidth="1"/>
    <col min="13972" max="13972" width="11" style="138" customWidth="1"/>
    <col min="13973" max="13973" width="13.42578125" style="138" bestFit="1" customWidth="1"/>
    <col min="13974" max="13974" width="13" style="138" bestFit="1" customWidth="1"/>
    <col min="13975" max="13975" width="14" style="138" bestFit="1" customWidth="1"/>
    <col min="13976" max="13976" width="16.140625" style="138" bestFit="1" customWidth="1"/>
    <col min="13977" max="13977" width="15.140625" style="138" customWidth="1"/>
    <col min="13978" max="13994" width="9.140625" style="138"/>
    <col min="13995" max="13995" width="25.5703125" style="138" bestFit="1" customWidth="1"/>
    <col min="13996" max="13996" width="37.28515625" style="138" bestFit="1" customWidth="1"/>
    <col min="13997" max="13997" width="11" style="138" bestFit="1" customWidth="1"/>
    <col min="13998" max="13998" width="12.42578125" style="138" bestFit="1" customWidth="1"/>
    <col min="13999" max="13999" width="9.140625" style="138"/>
    <col min="14000" max="14000" width="13.85546875" style="138" customWidth="1"/>
    <col min="14001" max="14001" width="12.28515625" style="138" customWidth="1"/>
    <col min="14002" max="14002" width="12.5703125" style="138" customWidth="1"/>
    <col min="14003" max="14003" width="12" style="138" customWidth="1"/>
    <col min="14004" max="14004" width="9.140625" style="138"/>
    <col min="14005" max="14005" width="62.140625" style="138" customWidth="1"/>
    <col min="14006" max="14006" width="19.28515625" style="138" customWidth="1"/>
    <col min="14007" max="14007" width="9.140625" style="138"/>
    <col min="14008" max="14008" width="32.140625" style="138" bestFit="1" customWidth="1"/>
    <col min="14009" max="14010" width="9.140625" style="138"/>
    <col min="14011" max="14011" width="13" style="138" bestFit="1" customWidth="1"/>
    <col min="14012" max="14012" width="7.85546875" style="138" bestFit="1" customWidth="1"/>
    <col min="14013" max="14013" width="9.140625" style="138"/>
    <col min="14014" max="14015" width="14.42578125" style="138" bestFit="1" customWidth="1"/>
    <col min="14016" max="14016" width="9.140625" style="138"/>
    <col min="14017" max="14017" width="14.28515625" style="138" bestFit="1" customWidth="1"/>
    <col min="14018" max="14018" width="13" style="138" bestFit="1" customWidth="1"/>
    <col min="14019" max="14029" width="6.28515625" style="138" bestFit="1" customWidth="1"/>
    <col min="14030" max="14032" width="6.7109375" style="138" customWidth="1"/>
    <col min="14033" max="14033" width="6.85546875" style="138" customWidth="1"/>
    <col min="14034" max="14034" width="9.140625" style="138"/>
    <col min="14035" max="14035" width="28.42578125" style="138" bestFit="1" customWidth="1"/>
    <col min="14036" max="14036" width="17.28515625" style="138" bestFit="1" customWidth="1"/>
    <col min="14037" max="14040" width="19.28515625" style="138" customWidth="1"/>
    <col min="14041" max="14042" width="11.7109375" style="138" customWidth="1"/>
    <col min="14043" max="14044" width="9.140625" style="138"/>
    <col min="14045" max="14045" width="45.28515625" style="138" bestFit="1" customWidth="1"/>
    <col min="14046" max="14046" width="19.140625" style="138" bestFit="1" customWidth="1"/>
    <col min="14047" max="14049" width="10.85546875" style="138" bestFit="1" customWidth="1"/>
    <col min="14050" max="14050" width="11.5703125" style="138" bestFit="1" customWidth="1"/>
    <col min="14051" max="14052" width="11.140625" style="138" bestFit="1" customWidth="1"/>
    <col min="14053" max="14053" width="10.7109375" style="138" bestFit="1" customWidth="1"/>
    <col min="14054" max="14055" width="9.140625" style="138"/>
    <col min="14056" max="14056" width="23" style="138" bestFit="1" customWidth="1"/>
    <col min="14057" max="14057" width="23.7109375" style="138" bestFit="1" customWidth="1"/>
    <col min="14058" max="14058" width="18.5703125" style="138" bestFit="1" customWidth="1"/>
    <col min="14059" max="14059" width="17" style="138" bestFit="1" customWidth="1"/>
    <col min="14060" max="14061" width="9.140625" style="138"/>
    <col min="14062" max="14062" width="27.42578125" style="138" customWidth="1"/>
    <col min="14063" max="14063" width="9.140625" style="138"/>
    <col min="14064" max="14067" width="15.7109375" style="138" customWidth="1"/>
    <col min="14068" max="14068" width="12.85546875" style="138" customWidth="1"/>
    <col min="14069" max="14069" width="12.28515625" style="138" customWidth="1"/>
    <col min="14070" max="14071" width="9.140625" style="138"/>
    <col min="14072" max="14072" width="26.140625" style="138" customWidth="1"/>
    <col min="14073" max="14073" width="9.140625" style="138"/>
    <col min="14074" max="14075" width="9.7109375" style="138" bestFit="1" customWidth="1"/>
    <col min="14076" max="14076" width="17.5703125" style="138" bestFit="1" customWidth="1"/>
    <col min="14077" max="14077" width="12.140625" style="138" customWidth="1"/>
    <col min="14078" max="14079" width="9.140625" style="138"/>
    <col min="14080" max="14080" width="20.42578125" style="138" customWidth="1"/>
    <col min="14081" max="14081" width="9.140625" style="138"/>
    <col min="14082" max="14082" width="9.7109375" style="138" customWidth="1"/>
    <col min="14083" max="14083" width="11.5703125" style="138" customWidth="1"/>
    <col min="14084" max="14084" width="13.85546875" style="138" customWidth="1"/>
    <col min="14085" max="14085" width="10.85546875" style="138" customWidth="1"/>
    <col min="14086" max="14087" width="9.140625" style="138"/>
    <col min="14088" max="14088" width="30.5703125" style="138" customWidth="1"/>
    <col min="14089" max="14089" width="16.28515625" style="138" bestFit="1" customWidth="1"/>
    <col min="14090" max="14090" width="12.85546875" style="138" bestFit="1" customWidth="1"/>
    <col min="14091" max="14091" width="16.5703125" style="138" bestFit="1" customWidth="1"/>
    <col min="14092" max="14092" width="11.5703125" style="138" bestFit="1" customWidth="1"/>
    <col min="14093" max="14213" width="9.140625" style="138"/>
    <col min="14214" max="14214" width="13.42578125" style="138" customWidth="1"/>
    <col min="14215" max="14215" width="34.7109375" style="138" customWidth="1"/>
    <col min="14216" max="14216" width="20.85546875" style="138" customWidth="1"/>
    <col min="14217" max="14217" width="13.28515625" style="138" customWidth="1"/>
    <col min="14218" max="14218" width="11.7109375" style="138" customWidth="1"/>
    <col min="14219" max="14219" width="11.5703125" style="138" customWidth="1"/>
    <col min="14220" max="14220" width="11" style="138" customWidth="1"/>
    <col min="14221" max="14221" width="11.140625" style="138" customWidth="1"/>
    <col min="14222" max="14222" width="11" style="138" customWidth="1"/>
    <col min="14223" max="14223" width="12.7109375" style="138" customWidth="1"/>
    <col min="14224" max="14224" width="11.140625" style="138" customWidth="1"/>
    <col min="14225" max="14225" width="10.7109375" style="138" customWidth="1"/>
    <col min="14226" max="14226" width="10.85546875" style="138" customWidth="1"/>
    <col min="14227" max="14227" width="12.28515625" style="138" customWidth="1"/>
    <col min="14228" max="14228" width="11" style="138" customWidth="1"/>
    <col min="14229" max="14229" width="13.42578125" style="138" bestFit="1" customWidth="1"/>
    <col min="14230" max="14230" width="13" style="138" bestFit="1" customWidth="1"/>
    <col min="14231" max="14231" width="14" style="138" bestFit="1" customWidth="1"/>
    <col min="14232" max="14232" width="16.140625" style="138" bestFit="1" customWidth="1"/>
    <col min="14233" max="14233" width="15.140625" style="138" customWidth="1"/>
    <col min="14234" max="14250" width="9.140625" style="138"/>
    <col min="14251" max="14251" width="25.5703125" style="138" bestFit="1" customWidth="1"/>
    <col min="14252" max="14252" width="37.28515625" style="138" bestFit="1" customWidth="1"/>
    <col min="14253" max="14253" width="11" style="138" bestFit="1" customWidth="1"/>
    <col min="14254" max="14254" width="12.42578125" style="138" bestFit="1" customWidth="1"/>
    <col min="14255" max="14255" width="9.140625" style="138"/>
    <col min="14256" max="14256" width="13.85546875" style="138" customWidth="1"/>
    <col min="14257" max="14257" width="12.28515625" style="138" customWidth="1"/>
    <col min="14258" max="14258" width="12.5703125" style="138" customWidth="1"/>
    <col min="14259" max="14259" width="12" style="138" customWidth="1"/>
    <col min="14260" max="14260" width="9.140625" style="138"/>
    <col min="14261" max="14261" width="62.140625" style="138" customWidth="1"/>
    <col min="14262" max="14262" width="19.28515625" style="138" customWidth="1"/>
    <col min="14263" max="14263" width="9.140625" style="138"/>
    <col min="14264" max="14264" width="32.140625" style="138" bestFit="1" customWidth="1"/>
    <col min="14265" max="14266" width="9.140625" style="138"/>
    <col min="14267" max="14267" width="13" style="138" bestFit="1" customWidth="1"/>
    <col min="14268" max="14268" width="7.85546875" style="138" bestFit="1" customWidth="1"/>
    <col min="14269" max="14269" width="9.140625" style="138"/>
    <col min="14270" max="14271" width="14.42578125" style="138" bestFit="1" customWidth="1"/>
    <col min="14272" max="14272" width="9.140625" style="138"/>
    <col min="14273" max="14273" width="14.28515625" style="138" bestFit="1" customWidth="1"/>
    <col min="14274" max="14274" width="13" style="138" bestFit="1" customWidth="1"/>
    <col min="14275" max="14285" width="6.28515625" style="138" bestFit="1" customWidth="1"/>
    <col min="14286" max="14288" width="6.7109375" style="138" customWidth="1"/>
    <col min="14289" max="14289" width="6.85546875" style="138" customWidth="1"/>
    <col min="14290" max="14290" width="9.140625" style="138"/>
    <col min="14291" max="14291" width="28.42578125" style="138" bestFit="1" customWidth="1"/>
    <col min="14292" max="14292" width="17.28515625" style="138" bestFit="1" customWidth="1"/>
    <col min="14293" max="14296" width="19.28515625" style="138" customWidth="1"/>
    <col min="14297" max="14298" width="11.7109375" style="138" customWidth="1"/>
    <col min="14299" max="14300" width="9.140625" style="138"/>
    <col min="14301" max="14301" width="45.28515625" style="138" bestFit="1" customWidth="1"/>
    <col min="14302" max="14302" width="19.140625" style="138" bestFit="1" customWidth="1"/>
    <col min="14303" max="14305" width="10.85546875" style="138" bestFit="1" customWidth="1"/>
    <col min="14306" max="14306" width="11.5703125" style="138" bestFit="1" customWidth="1"/>
    <col min="14307" max="14308" width="11.140625" style="138" bestFit="1" customWidth="1"/>
    <col min="14309" max="14309" width="10.7109375" style="138" bestFit="1" customWidth="1"/>
    <col min="14310" max="14311" width="9.140625" style="138"/>
    <col min="14312" max="14312" width="23" style="138" bestFit="1" customWidth="1"/>
    <col min="14313" max="14313" width="23.7109375" style="138" bestFit="1" customWidth="1"/>
    <col min="14314" max="14314" width="18.5703125" style="138" bestFit="1" customWidth="1"/>
    <col min="14315" max="14315" width="17" style="138" bestFit="1" customWidth="1"/>
    <col min="14316" max="14317" width="9.140625" style="138"/>
    <col min="14318" max="14318" width="27.42578125" style="138" customWidth="1"/>
    <col min="14319" max="14319" width="9.140625" style="138"/>
    <col min="14320" max="14323" width="15.7109375" style="138" customWidth="1"/>
    <col min="14324" max="14324" width="12.85546875" style="138" customWidth="1"/>
    <col min="14325" max="14325" width="12.28515625" style="138" customWidth="1"/>
    <col min="14326" max="14327" width="9.140625" style="138"/>
    <col min="14328" max="14328" width="26.140625" style="138" customWidth="1"/>
    <col min="14329" max="14329" width="9.140625" style="138"/>
    <col min="14330" max="14331" width="9.7109375" style="138" bestFit="1" customWidth="1"/>
    <col min="14332" max="14332" width="17.5703125" style="138" bestFit="1" customWidth="1"/>
    <col min="14333" max="14333" width="12.140625" style="138" customWidth="1"/>
    <col min="14334" max="14335" width="9.140625" style="138"/>
    <col min="14336" max="14336" width="20.42578125" style="138" customWidth="1"/>
    <col min="14337" max="14337" width="9.140625" style="138"/>
    <col min="14338" max="14338" width="9.7109375" style="138" customWidth="1"/>
    <col min="14339" max="14339" width="11.5703125" style="138" customWidth="1"/>
    <col min="14340" max="14340" width="13.85546875" style="138" customWidth="1"/>
    <col min="14341" max="14341" width="10.85546875" style="138" customWidth="1"/>
    <col min="14342" max="14343" width="9.140625" style="138"/>
    <col min="14344" max="14344" width="30.5703125" style="138" customWidth="1"/>
    <col min="14345" max="14345" width="16.28515625" style="138" bestFit="1" customWidth="1"/>
    <col min="14346" max="14346" width="12.85546875" style="138" bestFit="1" customWidth="1"/>
    <col min="14347" max="14347" width="16.5703125" style="138" bestFit="1" customWidth="1"/>
    <col min="14348" max="14348" width="11.5703125" style="138" bestFit="1" customWidth="1"/>
    <col min="14349" max="14469" width="9.140625" style="138"/>
    <col min="14470" max="14470" width="13.42578125" style="138" customWidth="1"/>
    <col min="14471" max="14471" width="34.7109375" style="138" customWidth="1"/>
    <col min="14472" max="14472" width="20.85546875" style="138" customWidth="1"/>
    <col min="14473" max="14473" width="13.28515625" style="138" customWidth="1"/>
    <col min="14474" max="14474" width="11.7109375" style="138" customWidth="1"/>
    <col min="14475" max="14475" width="11.5703125" style="138" customWidth="1"/>
    <col min="14476" max="14476" width="11" style="138" customWidth="1"/>
    <col min="14477" max="14477" width="11.140625" style="138" customWidth="1"/>
    <col min="14478" max="14478" width="11" style="138" customWidth="1"/>
    <col min="14479" max="14479" width="12.7109375" style="138" customWidth="1"/>
    <col min="14480" max="14480" width="11.140625" style="138" customWidth="1"/>
    <col min="14481" max="14481" width="10.7109375" style="138" customWidth="1"/>
    <col min="14482" max="14482" width="10.85546875" style="138" customWidth="1"/>
    <col min="14483" max="14483" width="12.28515625" style="138" customWidth="1"/>
    <col min="14484" max="14484" width="11" style="138" customWidth="1"/>
    <col min="14485" max="14485" width="13.42578125" style="138" bestFit="1" customWidth="1"/>
    <col min="14486" max="14486" width="13" style="138" bestFit="1" customWidth="1"/>
    <col min="14487" max="14487" width="14" style="138" bestFit="1" customWidth="1"/>
    <col min="14488" max="14488" width="16.140625" style="138" bestFit="1" customWidth="1"/>
    <col min="14489" max="14489" width="15.140625" style="138" customWidth="1"/>
    <col min="14490" max="14506" width="9.140625" style="138"/>
    <col min="14507" max="14507" width="25.5703125" style="138" bestFit="1" customWidth="1"/>
    <col min="14508" max="14508" width="37.28515625" style="138" bestFit="1" customWidth="1"/>
    <col min="14509" max="14509" width="11" style="138" bestFit="1" customWidth="1"/>
    <col min="14510" max="14510" width="12.42578125" style="138" bestFit="1" customWidth="1"/>
    <col min="14511" max="14511" width="9.140625" style="138"/>
    <col min="14512" max="14512" width="13.85546875" style="138" customWidth="1"/>
    <col min="14513" max="14513" width="12.28515625" style="138" customWidth="1"/>
    <col min="14514" max="14514" width="12.5703125" style="138" customWidth="1"/>
    <col min="14515" max="14515" width="12" style="138" customWidth="1"/>
    <col min="14516" max="14516" width="9.140625" style="138"/>
    <col min="14517" max="14517" width="62.140625" style="138" customWidth="1"/>
    <col min="14518" max="14518" width="19.28515625" style="138" customWidth="1"/>
    <col min="14519" max="14519" width="9.140625" style="138"/>
    <col min="14520" max="14520" width="32.140625" style="138" bestFit="1" customWidth="1"/>
    <col min="14521" max="14522" width="9.140625" style="138"/>
    <col min="14523" max="14523" width="13" style="138" bestFit="1" customWidth="1"/>
    <col min="14524" max="14524" width="7.85546875" style="138" bestFit="1" customWidth="1"/>
    <col min="14525" max="14525" width="9.140625" style="138"/>
    <col min="14526" max="14527" width="14.42578125" style="138" bestFit="1" customWidth="1"/>
    <col min="14528" max="14528" width="9.140625" style="138"/>
    <col min="14529" max="14529" width="14.28515625" style="138" bestFit="1" customWidth="1"/>
    <col min="14530" max="14530" width="13" style="138" bestFit="1" customWidth="1"/>
    <col min="14531" max="14541" width="6.28515625" style="138" bestFit="1" customWidth="1"/>
    <col min="14542" max="14544" width="6.7109375" style="138" customWidth="1"/>
    <col min="14545" max="14545" width="6.85546875" style="138" customWidth="1"/>
    <col min="14546" max="14546" width="9.140625" style="138"/>
    <col min="14547" max="14547" width="28.42578125" style="138" bestFit="1" customWidth="1"/>
    <col min="14548" max="14548" width="17.28515625" style="138" bestFit="1" customWidth="1"/>
    <col min="14549" max="14552" width="19.28515625" style="138" customWidth="1"/>
    <col min="14553" max="14554" width="11.7109375" style="138" customWidth="1"/>
    <col min="14555" max="14556" width="9.140625" style="138"/>
    <col min="14557" max="14557" width="45.28515625" style="138" bestFit="1" customWidth="1"/>
    <col min="14558" max="14558" width="19.140625" style="138" bestFit="1" customWidth="1"/>
    <col min="14559" max="14561" width="10.85546875" style="138" bestFit="1" customWidth="1"/>
    <col min="14562" max="14562" width="11.5703125" style="138" bestFit="1" customWidth="1"/>
    <col min="14563" max="14564" width="11.140625" style="138" bestFit="1" customWidth="1"/>
    <col min="14565" max="14565" width="10.7109375" style="138" bestFit="1" customWidth="1"/>
    <col min="14566" max="14567" width="9.140625" style="138"/>
    <col min="14568" max="14568" width="23" style="138" bestFit="1" customWidth="1"/>
    <col min="14569" max="14569" width="23.7109375" style="138" bestFit="1" customWidth="1"/>
    <col min="14570" max="14570" width="18.5703125" style="138" bestFit="1" customWidth="1"/>
    <col min="14571" max="14571" width="17" style="138" bestFit="1" customWidth="1"/>
    <col min="14572" max="14573" width="9.140625" style="138"/>
    <col min="14574" max="14574" width="27.42578125" style="138" customWidth="1"/>
    <col min="14575" max="14575" width="9.140625" style="138"/>
    <col min="14576" max="14579" width="15.7109375" style="138" customWidth="1"/>
    <col min="14580" max="14580" width="12.85546875" style="138" customWidth="1"/>
    <col min="14581" max="14581" width="12.28515625" style="138" customWidth="1"/>
    <col min="14582" max="14583" width="9.140625" style="138"/>
    <col min="14584" max="14584" width="26.140625" style="138" customWidth="1"/>
    <col min="14585" max="14585" width="9.140625" style="138"/>
    <col min="14586" max="14587" width="9.7109375" style="138" bestFit="1" customWidth="1"/>
    <col min="14588" max="14588" width="17.5703125" style="138" bestFit="1" customWidth="1"/>
    <col min="14589" max="14589" width="12.140625" style="138" customWidth="1"/>
    <col min="14590" max="14591" width="9.140625" style="138"/>
    <col min="14592" max="14592" width="20.42578125" style="138" customWidth="1"/>
    <col min="14593" max="14593" width="9.140625" style="138"/>
    <col min="14594" max="14594" width="9.7109375" style="138" customWidth="1"/>
    <col min="14595" max="14595" width="11.5703125" style="138" customWidth="1"/>
    <col min="14596" max="14596" width="13.85546875" style="138" customWidth="1"/>
    <col min="14597" max="14597" width="10.85546875" style="138" customWidth="1"/>
    <col min="14598" max="14599" width="9.140625" style="138"/>
    <col min="14600" max="14600" width="30.5703125" style="138" customWidth="1"/>
    <col min="14601" max="14601" width="16.28515625" style="138" bestFit="1" customWidth="1"/>
    <col min="14602" max="14602" width="12.85546875" style="138" bestFit="1" customWidth="1"/>
    <col min="14603" max="14603" width="16.5703125" style="138" bestFit="1" customWidth="1"/>
    <col min="14604" max="14604" width="11.5703125" style="138" bestFit="1" customWidth="1"/>
    <col min="14605" max="14725" width="9.140625" style="138"/>
    <col min="14726" max="14726" width="13.42578125" style="138" customWidth="1"/>
    <col min="14727" max="14727" width="34.7109375" style="138" customWidth="1"/>
    <col min="14728" max="14728" width="20.85546875" style="138" customWidth="1"/>
    <col min="14729" max="14729" width="13.28515625" style="138" customWidth="1"/>
    <col min="14730" max="14730" width="11.7109375" style="138" customWidth="1"/>
    <col min="14731" max="14731" width="11.5703125" style="138" customWidth="1"/>
    <col min="14732" max="14732" width="11" style="138" customWidth="1"/>
    <col min="14733" max="14733" width="11.140625" style="138" customWidth="1"/>
    <col min="14734" max="14734" width="11" style="138" customWidth="1"/>
    <col min="14735" max="14735" width="12.7109375" style="138" customWidth="1"/>
    <col min="14736" max="14736" width="11.140625" style="138" customWidth="1"/>
    <col min="14737" max="14737" width="10.7109375" style="138" customWidth="1"/>
    <col min="14738" max="14738" width="10.85546875" style="138" customWidth="1"/>
    <col min="14739" max="14739" width="12.28515625" style="138" customWidth="1"/>
    <col min="14740" max="14740" width="11" style="138" customWidth="1"/>
    <col min="14741" max="14741" width="13.42578125" style="138" bestFit="1" customWidth="1"/>
    <col min="14742" max="14742" width="13" style="138" bestFit="1" customWidth="1"/>
    <col min="14743" max="14743" width="14" style="138" bestFit="1" customWidth="1"/>
    <col min="14744" max="14744" width="16.140625" style="138" bestFit="1" customWidth="1"/>
    <col min="14745" max="14745" width="15.140625" style="138" customWidth="1"/>
    <col min="14746" max="14762" width="9.140625" style="138"/>
    <col min="14763" max="14763" width="25.5703125" style="138" bestFit="1" customWidth="1"/>
    <col min="14764" max="14764" width="37.28515625" style="138" bestFit="1" customWidth="1"/>
    <col min="14765" max="14765" width="11" style="138" bestFit="1" customWidth="1"/>
    <col min="14766" max="14766" width="12.42578125" style="138" bestFit="1" customWidth="1"/>
    <col min="14767" max="14767" width="9.140625" style="138"/>
    <col min="14768" max="14768" width="13.85546875" style="138" customWidth="1"/>
    <col min="14769" max="14769" width="12.28515625" style="138" customWidth="1"/>
    <col min="14770" max="14770" width="12.5703125" style="138" customWidth="1"/>
    <col min="14771" max="14771" width="12" style="138" customWidth="1"/>
    <col min="14772" max="14772" width="9.140625" style="138"/>
    <col min="14773" max="14773" width="62.140625" style="138" customWidth="1"/>
    <col min="14774" max="14774" width="19.28515625" style="138" customWidth="1"/>
    <col min="14775" max="14775" width="9.140625" style="138"/>
    <col min="14776" max="14776" width="32.140625" style="138" bestFit="1" customWidth="1"/>
    <col min="14777" max="14778" width="9.140625" style="138"/>
    <col min="14779" max="14779" width="13" style="138" bestFit="1" customWidth="1"/>
    <col min="14780" max="14780" width="7.85546875" style="138" bestFit="1" customWidth="1"/>
    <col min="14781" max="14781" width="9.140625" style="138"/>
    <col min="14782" max="14783" width="14.42578125" style="138" bestFit="1" customWidth="1"/>
    <col min="14784" max="14784" width="9.140625" style="138"/>
    <col min="14785" max="14785" width="14.28515625" style="138" bestFit="1" customWidth="1"/>
    <col min="14786" max="14786" width="13" style="138" bestFit="1" customWidth="1"/>
    <col min="14787" max="14797" width="6.28515625" style="138" bestFit="1" customWidth="1"/>
    <col min="14798" max="14800" width="6.7109375" style="138" customWidth="1"/>
    <col min="14801" max="14801" width="6.85546875" style="138" customWidth="1"/>
    <col min="14802" max="14802" width="9.140625" style="138"/>
    <col min="14803" max="14803" width="28.42578125" style="138" bestFit="1" customWidth="1"/>
    <col min="14804" max="14804" width="17.28515625" style="138" bestFit="1" customWidth="1"/>
    <col min="14805" max="14808" width="19.28515625" style="138" customWidth="1"/>
    <col min="14809" max="14810" width="11.7109375" style="138" customWidth="1"/>
    <col min="14811" max="14812" width="9.140625" style="138"/>
    <col min="14813" max="14813" width="45.28515625" style="138" bestFit="1" customWidth="1"/>
    <col min="14814" max="14814" width="19.140625" style="138" bestFit="1" customWidth="1"/>
    <col min="14815" max="14817" width="10.85546875" style="138" bestFit="1" customWidth="1"/>
    <col min="14818" max="14818" width="11.5703125" style="138" bestFit="1" customWidth="1"/>
    <col min="14819" max="14820" width="11.140625" style="138" bestFit="1" customWidth="1"/>
    <col min="14821" max="14821" width="10.7109375" style="138" bestFit="1" customWidth="1"/>
    <col min="14822" max="14823" width="9.140625" style="138"/>
    <col min="14824" max="14824" width="23" style="138" bestFit="1" customWidth="1"/>
    <col min="14825" max="14825" width="23.7109375" style="138" bestFit="1" customWidth="1"/>
    <col min="14826" max="14826" width="18.5703125" style="138" bestFit="1" customWidth="1"/>
    <col min="14827" max="14827" width="17" style="138" bestFit="1" customWidth="1"/>
    <col min="14828" max="14829" width="9.140625" style="138"/>
    <col min="14830" max="14830" width="27.42578125" style="138" customWidth="1"/>
    <col min="14831" max="14831" width="9.140625" style="138"/>
    <col min="14832" max="14835" width="15.7109375" style="138" customWidth="1"/>
    <col min="14836" max="14836" width="12.85546875" style="138" customWidth="1"/>
    <col min="14837" max="14837" width="12.28515625" style="138" customWidth="1"/>
    <col min="14838" max="14839" width="9.140625" style="138"/>
    <col min="14840" max="14840" width="26.140625" style="138" customWidth="1"/>
    <col min="14841" max="14841" width="9.140625" style="138"/>
    <col min="14842" max="14843" width="9.7109375" style="138" bestFit="1" customWidth="1"/>
    <col min="14844" max="14844" width="17.5703125" style="138" bestFit="1" customWidth="1"/>
    <col min="14845" max="14845" width="12.140625" style="138" customWidth="1"/>
    <col min="14846" max="14847" width="9.140625" style="138"/>
    <col min="14848" max="14848" width="20.42578125" style="138" customWidth="1"/>
    <col min="14849" max="14849" width="9.140625" style="138"/>
    <col min="14850" max="14850" width="9.7109375" style="138" customWidth="1"/>
    <col min="14851" max="14851" width="11.5703125" style="138" customWidth="1"/>
    <col min="14852" max="14852" width="13.85546875" style="138" customWidth="1"/>
    <col min="14853" max="14853" width="10.85546875" style="138" customWidth="1"/>
    <col min="14854" max="14855" width="9.140625" style="138"/>
    <col min="14856" max="14856" width="30.5703125" style="138" customWidth="1"/>
    <col min="14857" max="14857" width="16.28515625" style="138" bestFit="1" customWidth="1"/>
    <col min="14858" max="14858" width="12.85546875" style="138" bestFit="1" customWidth="1"/>
    <col min="14859" max="14859" width="16.5703125" style="138" bestFit="1" customWidth="1"/>
    <col min="14860" max="14860" width="11.5703125" style="138" bestFit="1" customWidth="1"/>
    <col min="14861" max="14981" width="9.140625" style="138"/>
    <col min="14982" max="14982" width="13.42578125" style="138" customWidth="1"/>
    <col min="14983" max="14983" width="34.7109375" style="138" customWidth="1"/>
    <col min="14984" max="14984" width="20.85546875" style="138" customWidth="1"/>
    <col min="14985" max="14985" width="13.28515625" style="138" customWidth="1"/>
    <col min="14986" max="14986" width="11.7109375" style="138" customWidth="1"/>
    <col min="14987" max="14987" width="11.5703125" style="138" customWidth="1"/>
    <col min="14988" max="14988" width="11" style="138" customWidth="1"/>
    <col min="14989" max="14989" width="11.140625" style="138" customWidth="1"/>
    <col min="14990" max="14990" width="11" style="138" customWidth="1"/>
    <col min="14991" max="14991" width="12.7109375" style="138" customWidth="1"/>
    <col min="14992" max="14992" width="11.140625" style="138" customWidth="1"/>
    <col min="14993" max="14993" width="10.7109375" style="138" customWidth="1"/>
    <col min="14994" max="14994" width="10.85546875" style="138" customWidth="1"/>
    <col min="14995" max="14995" width="12.28515625" style="138" customWidth="1"/>
    <col min="14996" max="14996" width="11" style="138" customWidth="1"/>
    <col min="14997" max="14997" width="13.42578125" style="138" bestFit="1" customWidth="1"/>
    <col min="14998" max="14998" width="13" style="138" bestFit="1" customWidth="1"/>
    <col min="14999" max="14999" width="14" style="138" bestFit="1" customWidth="1"/>
    <col min="15000" max="15000" width="16.140625" style="138" bestFit="1" customWidth="1"/>
    <col min="15001" max="15001" width="15.140625" style="138" customWidth="1"/>
    <col min="15002" max="15018" width="9.140625" style="138"/>
    <col min="15019" max="15019" width="25.5703125" style="138" bestFit="1" customWidth="1"/>
    <col min="15020" max="15020" width="37.28515625" style="138" bestFit="1" customWidth="1"/>
    <col min="15021" max="15021" width="11" style="138" bestFit="1" customWidth="1"/>
    <col min="15022" max="15022" width="12.42578125" style="138" bestFit="1" customWidth="1"/>
    <col min="15023" max="15023" width="9.140625" style="138"/>
    <col min="15024" max="15024" width="13.85546875" style="138" customWidth="1"/>
    <col min="15025" max="15025" width="12.28515625" style="138" customWidth="1"/>
    <col min="15026" max="15026" width="12.5703125" style="138" customWidth="1"/>
    <col min="15027" max="15027" width="12" style="138" customWidth="1"/>
    <col min="15028" max="15028" width="9.140625" style="138"/>
    <col min="15029" max="15029" width="62.140625" style="138" customWidth="1"/>
    <col min="15030" max="15030" width="19.28515625" style="138" customWidth="1"/>
    <col min="15031" max="15031" width="9.140625" style="138"/>
    <col min="15032" max="15032" width="32.140625" style="138" bestFit="1" customWidth="1"/>
    <col min="15033" max="15034" width="9.140625" style="138"/>
    <col min="15035" max="15035" width="13" style="138" bestFit="1" customWidth="1"/>
    <col min="15036" max="15036" width="7.85546875" style="138" bestFit="1" customWidth="1"/>
    <col min="15037" max="15037" width="9.140625" style="138"/>
    <col min="15038" max="15039" width="14.42578125" style="138" bestFit="1" customWidth="1"/>
    <col min="15040" max="15040" width="9.140625" style="138"/>
    <col min="15041" max="15041" width="14.28515625" style="138" bestFit="1" customWidth="1"/>
    <col min="15042" max="15042" width="13" style="138" bestFit="1" customWidth="1"/>
    <col min="15043" max="15053" width="6.28515625" style="138" bestFit="1" customWidth="1"/>
    <col min="15054" max="15056" width="6.7109375" style="138" customWidth="1"/>
    <col min="15057" max="15057" width="6.85546875" style="138" customWidth="1"/>
    <col min="15058" max="15058" width="9.140625" style="138"/>
    <col min="15059" max="15059" width="28.42578125" style="138" bestFit="1" customWidth="1"/>
    <col min="15060" max="15060" width="17.28515625" style="138" bestFit="1" customWidth="1"/>
    <col min="15061" max="15064" width="19.28515625" style="138" customWidth="1"/>
    <col min="15065" max="15066" width="11.7109375" style="138" customWidth="1"/>
    <col min="15067" max="15068" width="9.140625" style="138"/>
    <col min="15069" max="15069" width="45.28515625" style="138" bestFit="1" customWidth="1"/>
    <col min="15070" max="15070" width="19.140625" style="138" bestFit="1" customWidth="1"/>
    <col min="15071" max="15073" width="10.85546875" style="138" bestFit="1" customWidth="1"/>
    <col min="15074" max="15074" width="11.5703125" style="138" bestFit="1" customWidth="1"/>
    <col min="15075" max="15076" width="11.140625" style="138" bestFit="1" customWidth="1"/>
    <col min="15077" max="15077" width="10.7109375" style="138" bestFit="1" customWidth="1"/>
    <col min="15078" max="15079" width="9.140625" style="138"/>
    <col min="15080" max="15080" width="23" style="138" bestFit="1" customWidth="1"/>
    <col min="15081" max="15081" width="23.7109375" style="138" bestFit="1" customWidth="1"/>
    <col min="15082" max="15082" width="18.5703125" style="138" bestFit="1" customWidth="1"/>
    <col min="15083" max="15083" width="17" style="138" bestFit="1" customWidth="1"/>
    <col min="15084" max="15085" width="9.140625" style="138"/>
    <col min="15086" max="15086" width="27.42578125" style="138" customWidth="1"/>
    <col min="15087" max="15087" width="9.140625" style="138"/>
    <col min="15088" max="15091" width="15.7109375" style="138" customWidth="1"/>
    <col min="15092" max="15092" width="12.85546875" style="138" customWidth="1"/>
    <col min="15093" max="15093" width="12.28515625" style="138" customWidth="1"/>
    <col min="15094" max="15095" width="9.140625" style="138"/>
    <col min="15096" max="15096" width="26.140625" style="138" customWidth="1"/>
    <col min="15097" max="15097" width="9.140625" style="138"/>
    <col min="15098" max="15099" width="9.7109375" style="138" bestFit="1" customWidth="1"/>
    <col min="15100" max="15100" width="17.5703125" style="138" bestFit="1" customWidth="1"/>
    <col min="15101" max="15101" width="12.140625" style="138" customWidth="1"/>
    <col min="15102" max="15103" width="9.140625" style="138"/>
    <col min="15104" max="15104" width="20.42578125" style="138" customWidth="1"/>
    <col min="15105" max="15105" width="9.140625" style="138"/>
    <col min="15106" max="15106" width="9.7109375" style="138" customWidth="1"/>
    <col min="15107" max="15107" width="11.5703125" style="138" customWidth="1"/>
    <col min="15108" max="15108" width="13.85546875" style="138" customWidth="1"/>
    <col min="15109" max="15109" width="10.85546875" style="138" customWidth="1"/>
    <col min="15110" max="15111" width="9.140625" style="138"/>
    <col min="15112" max="15112" width="30.5703125" style="138" customWidth="1"/>
    <col min="15113" max="15113" width="16.28515625" style="138" bestFit="1" customWidth="1"/>
    <col min="15114" max="15114" width="12.85546875" style="138" bestFit="1" customWidth="1"/>
    <col min="15115" max="15115" width="16.5703125" style="138" bestFit="1" customWidth="1"/>
    <col min="15116" max="15116" width="11.5703125" style="138" bestFit="1" customWidth="1"/>
    <col min="15117" max="15237" width="9.140625" style="138"/>
    <col min="15238" max="15238" width="13.42578125" style="138" customWidth="1"/>
    <col min="15239" max="15239" width="34.7109375" style="138" customWidth="1"/>
    <col min="15240" max="15240" width="20.85546875" style="138" customWidth="1"/>
    <col min="15241" max="15241" width="13.28515625" style="138" customWidth="1"/>
    <col min="15242" max="15242" width="11.7109375" style="138" customWidth="1"/>
    <col min="15243" max="15243" width="11.5703125" style="138" customWidth="1"/>
    <col min="15244" max="15244" width="11" style="138" customWidth="1"/>
    <col min="15245" max="15245" width="11.140625" style="138" customWidth="1"/>
    <col min="15246" max="15246" width="11" style="138" customWidth="1"/>
    <col min="15247" max="15247" width="12.7109375" style="138" customWidth="1"/>
    <col min="15248" max="15248" width="11.140625" style="138" customWidth="1"/>
    <col min="15249" max="15249" width="10.7109375" style="138" customWidth="1"/>
    <col min="15250" max="15250" width="10.85546875" style="138" customWidth="1"/>
    <col min="15251" max="15251" width="12.28515625" style="138" customWidth="1"/>
    <col min="15252" max="15252" width="11" style="138" customWidth="1"/>
    <col min="15253" max="15253" width="13.42578125" style="138" bestFit="1" customWidth="1"/>
    <col min="15254" max="15254" width="13" style="138" bestFit="1" customWidth="1"/>
    <col min="15255" max="15255" width="14" style="138" bestFit="1" customWidth="1"/>
    <col min="15256" max="15256" width="16.140625" style="138" bestFit="1" customWidth="1"/>
    <col min="15257" max="15257" width="15.140625" style="138" customWidth="1"/>
    <col min="15258" max="15274" width="9.140625" style="138"/>
    <col min="15275" max="15275" width="25.5703125" style="138" bestFit="1" customWidth="1"/>
    <col min="15276" max="15276" width="37.28515625" style="138" bestFit="1" customWidth="1"/>
    <col min="15277" max="15277" width="11" style="138" bestFit="1" customWidth="1"/>
    <col min="15278" max="15278" width="12.42578125" style="138" bestFit="1" customWidth="1"/>
    <col min="15279" max="15279" width="9.140625" style="138"/>
    <col min="15280" max="15280" width="13.85546875" style="138" customWidth="1"/>
    <col min="15281" max="15281" width="12.28515625" style="138" customWidth="1"/>
    <col min="15282" max="15282" width="12.5703125" style="138" customWidth="1"/>
    <col min="15283" max="15283" width="12" style="138" customWidth="1"/>
    <col min="15284" max="15284" width="9.140625" style="138"/>
    <col min="15285" max="15285" width="62.140625" style="138" customWidth="1"/>
    <col min="15286" max="15286" width="19.28515625" style="138" customWidth="1"/>
    <col min="15287" max="15287" width="9.140625" style="138"/>
    <col min="15288" max="15288" width="32.140625" style="138" bestFit="1" customWidth="1"/>
    <col min="15289" max="15290" width="9.140625" style="138"/>
    <col min="15291" max="15291" width="13" style="138" bestFit="1" customWidth="1"/>
    <col min="15292" max="15292" width="7.85546875" style="138" bestFit="1" customWidth="1"/>
    <col min="15293" max="15293" width="9.140625" style="138"/>
    <col min="15294" max="15295" width="14.42578125" style="138" bestFit="1" customWidth="1"/>
    <col min="15296" max="15296" width="9.140625" style="138"/>
    <col min="15297" max="15297" width="14.28515625" style="138" bestFit="1" customWidth="1"/>
    <col min="15298" max="15298" width="13" style="138" bestFit="1" customWidth="1"/>
    <col min="15299" max="15309" width="6.28515625" style="138" bestFit="1" customWidth="1"/>
    <col min="15310" max="15312" width="6.7109375" style="138" customWidth="1"/>
    <col min="15313" max="15313" width="6.85546875" style="138" customWidth="1"/>
    <col min="15314" max="15314" width="9.140625" style="138"/>
    <col min="15315" max="15315" width="28.42578125" style="138" bestFit="1" customWidth="1"/>
    <col min="15316" max="15316" width="17.28515625" style="138" bestFit="1" customWidth="1"/>
    <col min="15317" max="15320" width="19.28515625" style="138" customWidth="1"/>
    <col min="15321" max="15322" width="11.7109375" style="138" customWidth="1"/>
    <col min="15323" max="15324" width="9.140625" style="138"/>
    <col min="15325" max="15325" width="45.28515625" style="138" bestFit="1" customWidth="1"/>
    <col min="15326" max="15326" width="19.140625" style="138" bestFit="1" customWidth="1"/>
    <col min="15327" max="15329" width="10.85546875" style="138" bestFit="1" customWidth="1"/>
    <col min="15330" max="15330" width="11.5703125" style="138" bestFit="1" customWidth="1"/>
    <col min="15331" max="15332" width="11.140625" style="138" bestFit="1" customWidth="1"/>
    <col min="15333" max="15333" width="10.7109375" style="138" bestFit="1" customWidth="1"/>
    <col min="15334" max="15335" width="9.140625" style="138"/>
    <col min="15336" max="15336" width="23" style="138" bestFit="1" customWidth="1"/>
    <col min="15337" max="15337" width="23.7109375" style="138" bestFit="1" customWidth="1"/>
    <col min="15338" max="15338" width="18.5703125" style="138" bestFit="1" customWidth="1"/>
    <col min="15339" max="15339" width="17" style="138" bestFit="1" customWidth="1"/>
    <col min="15340" max="15341" width="9.140625" style="138"/>
    <col min="15342" max="15342" width="27.42578125" style="138" customWidth="1"/>
    <col min="15343" max="15343" width="9.140625" style="138"/>
    <col min="15344" max="15347" width="15.7109375" style="138" customWidth="1"/>
    <col min="15348" max="15348" width="12.85546875" style="138" customWidth="1"/>
    <col min="15349" max="15349" width="12.28515625" style="138" customWidth="1"/>
    <col min="15350" max="15351" width="9.140625" style="138"/>
    <col min="15352" max="15352" width="26.140625" style="138" customWidth="1"/>
    <col min="15353" max="15353" width="9.140625" style="138"/>
    <col min="15354" max="15355" width="9.7109375" style="138" bestFit="1" customWidth="1"/>
    <col min="15356" max="15356" width="17.5703125" style="138" bestFit="1" customWidth="1"/>
    <col min="15357" max="15357" width="12.140625" style="138" customWidth="1"/>
    <col min="15358" max="15359" width="9.140625" style="138"/>
    <col min="15360" max="15360" width="20.42578125" style="138" customWidth="1"/>
    <col min="15361" max="15361" width="9.140625" style="138"/>
    <col min="15362" max="15362" width="9.7109375" style="138" customWidth="1"/>
    <col min="15363" max="15363" width="11.5703125" style="138" customWidth="1"/>
    <col min="15364" max="15364" width="13.85546875" style="138" customWidth="1"/>
    <col min="15365" max="15365" width="10.85546875" style="138" customWidth="1"/>
    <col min="15366" max="15367" width="9.140625" style="138"/>
    <col min="15368" max="15368" width="30.5703125" style="138" customWidth="1"/>
    <col min="15369" max="15369" width="16.28515625" style="138" bestFit="1" customWidth="1"/>
    <col min="15370" max="15370" width="12.85546875" style="138" bestFit="1" customWidth="1"/>
    <col min="15371" max="15371" width="16.5703125" style="138" bestFit="1" customWidth="1"/>
    <col min="15372" max="15372" width="11.5703125" style="138" bestFit="1" customWidth="1"/>
    <col min="15373" max="15493" width="9.140625" style="138"/>
    <col min="15494" max="15494" width="13.42578125" style="138" customWidth="1"/>
    <col min="15495" max="15495" width="34.7109375" style="138" customWidth="1"/>
    <col min="15496" max="15496" width="20.85546875" style="138" customWidth="1"/>
    <col min="15497" max="15497" width="13.28515625" style="138" customWidth="1"/>
    <col min="15498" max="15498" width="11.7109375" style="138" customWidth="1"/>
    <col min="15499" max="15499" width="11.5703125" style="138" customWidth="1"/>
    <col min="15500" max="15500" width="11" style="138" customWidth="1"/>
    <col min="15501" max="15501" width="11.140625" style="138" customWidth="1"/>
    <col min="15502" max="15502" width="11" style="138" customWidth="1"/>
    <col min="15503" max="15503" width="12.7109375" style="138" customWidth="1"/>
    <col min="15504" max="15504" width="11.140625" style="138" customWidth="1"/>
    <col min="15505" max="15505" width="10.7109375" style="138" customWidth="1"/>
    <col min="15506" max="15506" width="10.85546875" style="138" customWidth="1"/>
    <col min="15507" max="15507" width="12.28515625" style="138" customWidth="1"/>
    <col min="15508" max="15508" width="11" style="138" customWidth="1"/>
    <col min="15509" max="15509" width="13.42578125" style="138" bestFit="1" customWidth="1"/>
    <col min="15510" max="15510" width="13" style="138" bestFit="1" customWidth="1"/>
    <col min="15511" max="15511" width="14" style="138" bestFit="1" customWidth="1"/>
    <col min="15512" max="15512" width="16.140625" style="138" bestFit="1" customWidth="1"/>
    <col min="15513" max="15513" width="15.140625" style="138" customWidth="1"/>
    <col min="15514" max="15530" width="9.140625" style="138"/>
    <col min="15531" max="15531" width="25.5703125" style="138" bestFit="1" customWidth="1"/>
    <col min="15532" max="15532" width="37.28515625" style="138" bestFit="1" customWidth="1"/>
    <col min="15533" max="15533" width="11" style="138" bestFit="1" customWidth="1"/>
    <col min="15534" max="15534" width="12.42578125" style="138" bestFit="1" customWidth="1"/>
    <col min="15535" max="15535" width="9.140625" style="138"/>
    <col min="15536" max="15536" width="13.85546875" style="138" customWidth="1"/>
    <col min="15537" max="15537" width="12.28515625" style="138" customWidth="1"/>
    <col min="15538" max="15538" width="12.5703125" style="138" customWidth="1"/>
    <col min="15539" max="15539" width="12" style="138" customWidth="1"/>
    <col min="15540" max="15540" width="9.140625" style="138"/>
    <col min="15541" max="15541" width="62.140625" style="138" customWidth="1"/>
    <col min="15542" max="15542" width="19.28515625" style="138" customWidth="1"/>
    <col min="15543" max="15543" width="9.140625" style="138"/>
    <col min="15544" max="15544" width="32.140625" style="138" bestFit="1" customWidth="1"/>
    <col min="15545" max="15546" width="9.140625" style="138"/>
    <col min="15547" max="15547" width="13" style="138" bestFit="1" customWidth="1"/>
    <col min="15548" max="15548" width="7.85546875" style="138" bestFit="1" customWidth="1"/>
    <col min="15549" max="15549" width="9.140625" style="138"/>
    <col min="15550" max="15551" width="14.42578125" style="138" bestFit="1" customWidth="1"/>
    <col min="15552" max="15552" width="9.140625" style="138"/>
    <col min="15553" max="15553" width="14.28515625" style="138" bestFit="1" customWidth="1"/>
    <col min="15554" max="15554" width="13" style="138" bestFit="1" customWidth="1"/>
    <col min="15555" max="15565" width="6.28515625" style="138" bestFit="1" customWidth="1"/>
    <col min="15566" max="15568" width="6.7109375" style="138" customWidth="1"/>
    <col min="15569" max="15569" width="6.85546875" style="138" customWidth="1"/>
    <col min="15570" max="15570" width="9.140625" style="138"/>
    <col min="15571" max="15571" width="28.42578125" style="138" bestFit="1" customWidth="1"/>
    <col min="15572" max="15572" width="17.28515625" style="138" bestFit="1" customWidth="1"/>
    <col min="15573" max="15576" width="19.28515625" style="138" customWidth="1"/>
    <col min="15577" max="15578" width="11.7109375" style="138" customWidth="1"/>
    <col min="15579" max="15580" width="9.140625" style="138"/>
    <col min="15581" max="15581" width="45.28515625" style="138" bestFit="1" customWidth="1"/>
    <col min="15582" max="15582" width="19.140625" style="138" bestFit="1" customWidth="1"/>
    <col min="15583" max="15585" width="10.85546875" style="138" bestFit="1" customWidth="1"/>
    <col min="15586" max="15586" width="11.5703125" style="138" bestFit="1" customWidth="1"/>
    <col min="15587" max="15588" width="11.140625" style="138" bestFit="1" customWidth="1"/>
    <col min="15589" max="15589" width="10.7109375" style="138" bestFit="1" customWidth="1"/>
    <col min="15590" max="15591" width="9.140625" style="138"/>
    <col min="15592" max="15592" width="23" style="138" bestFit="1" customWidth="1"/>
    <col min="15593" max="15593" width="23.7109375" style="138" bestFit="1" customWidth="1"/>
    <col min="15594" max="15594" width="18.5703125" style="138" bestFit="1" customWidth="1"/>
    <col min="15595" max="15595" width="17" style="138" bestFit="1" customWidth="1"/>
    <col min="15596" max="15597" width="9.140625" style="138"/>
    <col min="15598" max="15598" width="27.42578125" style="138" customWidth="1"/>
    <col min="15599" max="15599" width="9.140625" style="138"/>
    <col min="15600" max="15603" width="15.7109375" style="138" customWidth="1"/>
    <col min="15604" max="15604" width="12.85546875" style="138" customWidth="1"/>
    <col min="15605" max="15605" width="12.28515625" style="138" customWidth="1"/>
    <col min="15606" max="15607" width="9.140625" style="138"/>
    <col min="15608" max="15608" width="26.140625" style="138" customWidth="1"/>
    <col min="15609" max="15609" width="9.140625" style="138"/>
    <col min="15610" max="15611" width="9.7109375" style="138" bestFit="1" customWidth="1"/>
    <col min="15612" max="15612" width="17.5703125" style="138" bestFit="1" customWidth="1"/>
    <col min="15613" max="15613" width="12.140625" style="138" customWidth="1"/>
    <col min="15614" max="15615" width="9.140625" style="138"/>
    <col min="15616" max="15616" width="20.42578125" style="138" customWidth="1"/>
    <col min="15617" max="15617" width="9.140625" style="138"/>
    <col min="15618" max="15618" width="9.7109375" style="138" customWidth="1"/>
    <col min="15619" max="15619" width="11.5703125" style="138" customWidth="1"/>
    <col min="15620" max="15620" width="13.85546875" style="138" customWidth="1"/>
    <col min="15621" max="15621" width="10.85546875" style="138" customWidth="1"/>
    <col min="15622" max="15623" width="9.140625" style="138"/>
    <col min="15624" max="15624" width="30.5703125" style="138" customWidth="1"/>
    <col min="15625" max="15625" width="16.28515625" style="138" bestFit="1" customWidth="1"/>
    <col min="15626" max="15626" width="12.85546875" style="138" bestFit="1" customWidth="1"/>
    <col min="15627" max="15627" width="16.5703125" style="138" bestFit="1" customWidth="1"/>
    <col min="15628" max="15628" width="11.5703125" style="138" bestFit="1" customWidth="1"/>
    <col min="15629" max="15749" width="9.140625" style="138"/>
    <col min="15750" max="15750" width="13.42578125" style="138" customWidth="1"/>
    <col min="15751" max="15751" width="34.7109375" style="138" customWidth="1"/>
    <col min="15752" max="15752" width="20.85546875" style="138" customWidth="1"/>
    <col min="15753" max="15753" width="13.28515625" style="138" customWidth="1"/>
    <col min="15754" max="15754" width="11.7109375" style="138" customWidth="1"/>
    <col min="15755" max="15755" width="11.5703125" style="138" customWidth="1"/>
    <col min="15756" max="15756" width="11" style="138" customWidth="1"/>
    <col min="15757" max="15757" width="11.140625" style="138" customWidth="1"/>
    <col min="15758" max="15758" width="11" style="138" customWidth="1"/>
    <col min="15759" max="15759" width="12.7109375" style="138" customWidth="1"/>
    <col min="15760" max="15760" width="11.140625" style="138" customWidth="1"/>
    <col min="15761" max="15761" width="10.7109375" style="138" customWidth="1"/>
    <col min="15762" max="15762" width="10.85546875" style="138" customWidth="1"/>
    <col min="15763" max="15763" width="12.28515625" style="138" customWidth="1"/>
    <col min="15764" max="15764" width="11" style="138" customWidth="1"/>
    <col min="15765" max="15765" width="13.42578125" style="138" bestFit="1" customWidth="1"/>
    <col min="15766" max="15766" width="13" style="138" bestFit="1" customWidth="1"/>
    <col min="15767" max="15767" width="14" style="138" bestFit="1" customWidth="1"/>
    <col min="15768" max="15768" width="16.140625" style="138" bestFit="1" customWidth="1"/>
    <col min="15769" max="15769" width="15.140625" style="138" customWidth="1"/>
    <col min="15770" max="15786" width="9.140625" style="138"/>
    <col min="15787" max="15787" width="25.5703125" style="138" bestFit="1" customWidth="1"/>
    <col min="15788" max="15788" width="37.28515625" style="138" bestFit="1" customWidth="1"/>
    <col min="15789" max="15789" width="11" style="138" bestFit="1" customWidth="1"/>
    <col min="15790" max="15790" width="12.42578125" style="138" bestFit="1" customWidth="1"/>
    <col min="15791" max="15791" width="9.140625" style="138"/>
    <col min="15792" max="15792" width="13.85546875" style="138" customWidth="1"/>
    <col min="15793" max="15793" width="12.28515625" style="138" customWidth="1"/>
    <col min="15794" max="15794" width="12.5703125" style="138" customWidth="1"/>
    <col min="15795" max="15795" width="12" style="138" customWidth="1"/>
    <col min="15796" max="15796" width="9.140625" style="138"/>
    <col min="15797" max="15797" width="62.140625" style="138" customWidth="1"/>
    <col min="15798" max="15798" width="19.28515625" style="138" customWidth="1"/>
    <col min="15799" max="15799" width="9.140625" style="138"/>
    <col min="15800" max="15800" width="32.140625" style="138" bestFit="1" customWidth="1"/>
    <col min="15801" max="15802" width="9.140625" style="138"/>
    <col min="15803" max="15803" width="13" style="138" bestFit="1" customWidth="1"/>
    <col min="15804" max="15804" width="7.85546875" style="138" bestFit="1" customWidth="1"/>
    <col min="15805" max="15805" width="9.140625" style="138"/>
    <col min="15806" max="15807" width="14.42578125" style="138" bestFit="1" customWidth="1"/>
    <col min="15808" max="15808" width="9.140625" style="138"/>
    <col min="15809" max="15809" width="14.28515625" style="138" bestFit="1" customWidth="1"/>
    <col min="15810" max="15810" width="13" style="138" bestFit="1" customWidth="1"/>
    <col min="15811" max="15821" width="6.28515625" style="138" bestFit="1" customWidth="1"/>
    <col min="15822" max="15824" width="6.7109375" style="138" customWidth="1"/>
    <col min="15825" max="15825" width="6.85546875" style="138" customWidth="1"/>
    <col min="15826" max="15826" width="9.140625" style="138"/>
    <col min="15827" max="15827" width="28.42578125" style="138" bestFit="1" customWidth="1"/>
    <col min="15828" max="15828" width="17.28515625" style="138" bestFit="1" customWidth="1"/>
    <col min="15829" max="15832" width="19.28515625" style="138" customWidth="1"/>
    <col min="15833" max="15834" width="11.7109375" style="138" customWidth="1"/>
    <col min="15835" max="15836" width="9.140625" style="138"/>
    <col min="15837" max="15837" width="45.28515625" style="138" bestFit="1" customWidth="1"/>
    <col min="15838" max="15838" width="19.140625" style="138" bestFit="1" customWidth="1"/>
    <col min="15839" max="15841" width="10.85546875" style="138" bestFit="1" customWidth="1"/>
    <col min="15842" max="15842" width="11.5703125" style="138" bestFit="1" customWidth="1"/>
    <col min="15843" max="15844" width="11.140625" style="138" bestFit="1" customWidth="1"/>
    <col min="15845" max="15845" width="10.7109375" style="138" bestFit="1" customWidth="1"/>
    <col min="15846" max="15847" width="9.140625" style="138"/>
    <col min="15848" max="15848" width="23" style="138" bestFit="1" customWidth="1"/>
    <col min="15849" max="15849" width="23.7109375" style="138" bestFit="1" customWidth="1"/>
    <col min="15850" max="15850" width="18.5703125" style="138" bestFit="1" customWidth="1"/>
    <col min="15851" max="15851" width="17" style="138" bestFit="1" customWidth="1"/>
    <col min="15852" max="15853" width="9.140625" style="138"/>
    <col min="15854" max="15854" width="27.42578125" style="138" customWidth="1"/>
    <col min="15855" max="15855" width="9.140625" style="138"/>
    <col min="15856" max="15859" width="15.7109375" style="138" customWidth="1"/>
    <col min="15860" max="15860" width="12.85546875" style="138" customWidth="1"/>
    <col min="15861" max="15861" width="12.28515625" style="138" customWidth="1"/>
    <col min="15862" max="15863" width="9.140625" style="138"/>
    <col min="15864" max="15864" width="26.140625" style="138" customWidth="1"/>
    <col min="15865" max="15865" width="9.140625" style="138"/>
    <col min="15866" max="15867" width="9.7109375" style="138" bestFit="1" customWidth="1"/>
    <col min="15868" max="15868" width="17.5703125" style="138" bestFit="1" customWidth="1"/>
    <col min="15869" max="15869" width="12.140625" style="138" customWidth="1"/>
    <col min="15870" max="15871" width="9.140625" style="138"/>
    <col min="15872" max="15872" width="20.42578125" style="138" customWidth="1"/>
    <col min="15873" max="15873" width="9.140625" style="138"/>
    <col min="15874" max="15874" width="9.7109375" style="138" customWidth="1"/>
    <col min="15875" max="15875" width="11.5703125" style="138" customWidth="1"/>
    <col min="15876" max="15876" width="13.85546875" style="138" customWidth="1"/>
    <col min="15877" max="15877" width="10.85546875" style="138" customWidth="1"/>
    <col min="15878" max="15879" width="9.140625" style="138"/>
    <col min="15880" max="15880" width="30.5703125" style="138" customWidth="1"/>
    <col min="15881" max="15881" width="16.28515625" style="138" bestFit="1" customWidth="1"/>
    <col min="15882" max="15882" width="12.85546875" style="138" bestFit="1" customWidth="1"/>
    <col min="15883" max="15883" width="16.5703125" style="138" bestFit="1" customWidth="1"/>
    <col min="15884" max="15884" width="11.5703125" style="138" bestFit="1" customWidth="1"/>
    <col min="15885" max="16005" width="9.140625" style="138"/>
    <col min="16006" max="16006" width="13.42578125" style="138" customWidth="1"/>
    <col min="16007" max="16007" width="34.7109375" style="138" customWidth="1"/>
    <col min="16008" max="16008" width="20.85546875" style="138" customWidth="1"/>
    <col min="16009" max="16009" width="13.28515625" style="138" customWidth="1"/>
    <col min="16010" max="16010" width="11.7109375" style="138" customWidth="1"/>
    <col min="16011" max="16011" width="11.5703125" style="138" customWidth="1"/>
    <col min="16012" max="16012" width="11" style="138" customWidth="1"/>
    <col min="16013" max="16013" width="11.140625" style="138" customWidth="1"/>
    <col min="16014" max="16014" width="11" style="138" customWidth="1"/>
    <col min="16015" max="16015" width="12.7109375" style="138" customWidth="1"/>
    <col min="16016" max="16016" width="11.140625" style="138" customWidth="1"/>
    <col min="16017" max="16017" width="10.7109375" style="138" customWidth="1"/>
    <col min="16018" max="16018" width="10.85546875" style="138" customWidth="1"/>
    <col min="16019" max="16019" width="12.28515625" style="138" customWidth="1"/>
    <col min="16020" max="16020" width="11" style="138" customWidth="1"/>
    <col min="16021" max="16021" width="13.42578125" style="138" bestFit="1" customWidth="1"/>
    <col min="16022" max="16022" width="13" style="138" bestFit="1" customWidth="1"/>
    <col min="16023" max="16023" width="14" style="138" bestFit="1" customWidth="1"/>
    <col min="16024" max="16024" width="16.140625" style="138" bestFit="1" customWidth="1"/>
    <col min="16025" max="16025" width="15.140625" style="138" customWidth="1"/>
    <col min="16026" max="16042" width="9.140625" style="138"/>
    <col min="16043" max="16043" width="25.5703125" style="138" bestFit="1" customWidth="1"/>
    <col min="16044" max="16044" width="37.28515625" style="138" bestFit="1" customWidth="1"/>
    <col min="16045" max="16045" width="11" style="138" bestFit="1" customWidth="1"/>
    <col min="16046" max="16046" width="12.42578125" style="138" bestFit="1" customWidth="1"/>
    <col min="16047" max="16047" width="9.140625" style="138"/>
    <col min="16048" max="16048" width="13.85546875" style="138" customWidth="1"/>
    <col min="16049" max="16049" width="12.28515625" style="138" customWidth="1"/>
    <col min="16050" max="16050" width="12.5703125" style="138" customWidth="1"/>
    <col min="16051" max="16051" width="12" style="138" customWidth="1"/>
    <col min="16052" max="16052" width="9.140625" style="138"/>
    <col min="16053" max="16053" width="62.140625" style="138" customWidth="1"/>
    <col min="16054" max="16054" width="19.28515625" style="138" customWidth="1"/>
    <col min="16055" max="16055" width="9.140625" style="138"/>
    <col min="16056" max="16056" width="32.140625" style="138" bestFit="1" customWidth="1"/>
    <col min="16057" max="16058" width="9.140625" style="138"/>
    <col min="16059" max="16059" width="13" style="138" bestFit="1" customWidth="1"/>
    <col min="16060" max="16060" width="7.85546875" style="138" bestFit="1" customWidth="1"/>
    <col min="16061" max="16061" width="9.140625" style="138"/>
    <col min="16062" max="16063" width="14.42578125" style="138" bestFit="1" customWidth="1"/>
    <col min="16064" max="16064" width="9.140625" style="138"/>
    <col min="16065" max="16065" width="14.28515625" style="138" bestFit="1" customWidth="1"/>
    <col min="16066" max="16066" width="13" style="138" bestFit="1" customWidth="1"/>
    <col min="16067" max="16077" width="6.28515625" style="138" bestFit="1" customWidth="1"/>
    <col min="16078" max="16080" width="6.7109375" style="138" customWidth="1"/>
    <col min="16081" max="16081" width="6.85546875" style="138" customWidth="1"/>
    <col min="16082" max="16082" width="9.140625" style="138"/>
    <col min="16083" max="16083" width="28.42578125" style="138" bestFit="1" customWidth="1"/>
    <col min="16084" max="16084" width="17.28515625" style="138" bestFit="1" customWidth="1"/>
    <col min="16085" max="16088" width="19.28515625" style="138" customWidth="1"/>
    <col min="16089" max="16090" width="11.7109375" style="138" customWidth="1"/>
    <col min="16091" max="16092" width="9.140625" style="138"/>
    <col min="16093" max="16093" width="45.28515625" style="138" bestFit="1" customWidth="1"/>
    <col min="16094" max="16094" width="19.140625" style="138" bestFit="1" customWidth="1"/>
    <col min="16095" max="16097" width="10.85546875" style="138" bestFit="1" customWidth="1"/>
    <col min="16098" max="16098" width="11.5703125" style="138" bestFit="1" customWidth="1"/>
    <col min="16099" max="16100" width="11.140625" style="138" bestFit="1" customWidth="1"/>
    <col min="16101" max="16101" width="10.7109375" style="138" bestFit="1" customWidth="1"/>
    <col min="16102" max="16103" width="9.140625" style="138"/>
    <col min="16104" max="16104" width="23" style="138" bestFit="1" customWidth="1"/>
    <col min="16105" max="16105" width="23.7109375" style="138" bestFit="1" customWidth="1"/>
    <col min="16106" max="16106" width="18.5703125" style="138" bestFit="1" customWidth="1"/>
    <col min="16107" max="16107" width="17" style="138" bestFit="1" customWidth="1"/>
    <col min="16108" max="16109" width="9.140625" style="138"/>
    <col min="16110" max="16110" width="27.42578125" style="138" customWidth="1"/>
    <col min="16111" max="16111" width="9.140625" style="138"/>
    <col min="16112" max="16115" width="15.7109375" style="138" customWidth="1"/>
    <col min="16116" max="16116" width="12.85546875" style="138" customWidth="1"/>
    <col min="16117" max="16117" width="12.28515625" style="138" customWidth="1"/>
    <col min="16118" max="16119" width="9.140625" style="138"/>
    <col min="16120" max="16120" width="26.140625" style="138" customWidth="1"/>
    <col min="16121" max="16121" width="9.140625" style="138"/>
    <col min="16122" max="16123" width="9.7109375" style="138" bestFit="1" customWidth="1"/>
    <col min="16124" max="16124" width="17.5703125" style="138" bestFit="1" customWidth="1"/>
    <col min="16125" max="16125" width="12.140625" style="138" customWidth="1"/>
    <col min="16126" max="16127" width="9.140625" style="138"/>
    <col min="16128" max="16128" width="20.42578125" style="138" customWidth="1"/>
    <col min="16129" max="16129" width="9.140625" style="138"/>
    <col min="16130" max="16130" width="9.7109375" style="138" customWidth="1"/>
    <col min="16131" max="16131" width="11.5703125" style="138" customWidth="1"/>
    <col min="16132" max="16132" width="13.85546875" style="138" customWidth="1"/>
    <col min="16133" max="16133" width="10.85546875" style="138" customWidth="1"/>
    <col min="16134" max="16135" width="9.140625" style="138"/>
    <col min="16136" max="16136" width="30.5703125" style="138" customWidth="1"/>
    <col min="16137" max="16137" width="16.28515625" style="138" bestFit="1" customWidth="1"/>
    <col min="16138" max="16138" width="12.85546875" style="138" bestFit="1" customWidth="1"/>
    <col min="16139" max="16139" width="16.5703125" style="138" bestFit="1" customWidth="1"/>
    <col min="16140" max="16140" width="11.5703125" style="138" bestFit="1" customWidth="1"/>
    <col min="16141" max="16384" width="9.140625" style="138"/>
  </cols>
  <sheetData>
    <row r="1" spans="1:20" ht="24.95" customHeight="1" x14ac:dyDescent="0.2">
      <c r="B1" s="137">
        <v>2566</v>
      </c>
    </row>
    <row r="2" spans="1:20" ht="24.95" customHeight="1" thickBot="1" x14ac:dyDescent="0.25">
      <c r="B2" s="140" t="str">
        <f>"คุณภาพน้ำดิบแม่น้ำแม่กลองเหนือจุดรับน้ำ อ.ท่าม่วง 10 กม. ประจำปีงบประมาณ "&amp;B1&amp;""</f>
        <v>คุณภาพน้ำดิบแม่น้ำแม่กลองเหนือจุดรับน้ำ อ.ท่าม่วง 10 กม. ประจำปีงบประมาณ 2566</v>
      </c>
    </row>
    <row r="3" spans="1:20" s="148" customFormat="1" ht="24.95" customHeight="1" thickBot="1" x14ac:dyDescent="0.25">
      <c r="A3" s="141"/>
      <c r="B3" s="142" t="s">
        <v>0</v>
      </c>
      <c r="C3" s="142" t="s">
        <v>1</v>
      </c>
      <c r="D3" s="143">
        <v>44835</v>
      </c>
      <c r="E3" s="143">
        <v>44867</v>
      </c>
      <c r="F3" s="143">
        <v>44899</v>
      </c>
      <c r="G3" s="143">
        <v>44931</v>
      </c>
      <c r="H3" s="143">
        <v>44963</v>
      </c>
      <c r="I3" s="143">
        <v>44995</v>
      </c>
      <c r="J3" s="143">
        <v>45027</v>
      </c>
      <c r="K3" s="143">
        <v>45059</v>
      </c>
      <c r="L3" s="143">
        <v>45091</v>
      </c>
      <c r="M3" s="143">
        <v>45123</v>
      </c>
      <c r="N3" s="143">
        <v>45155</v>
      </c>
      <c r="O3" s="143">
        <v>45187</v>
      </c>
      <c r="P3" s="144" t="s">
        <v>309</v>
      </c>
      <c r="Q3" s="145" t="s">
        <v>310</v>
      </c>
      <c r="R3" s="146" t="s">
        <v>311</v>
      </c>
      <c r="S3" s="147" t="s">
        <v>312</v>
      </c>
      <c r="T3" s="147" t="s">
        <v>171</v>
      </c>
    </row>
    <row r="4" spans="1:20" ht="24.95" customHeight="1" x14ac:dyDescent="0.2">
      <c r="B4" s="149" t="s">
        <v>5</v>
      </c>
      <c r="C4" s="150"/>
      <c r="D4" s="151">
        <v>6</v>
      </c>
      <c r="E4" s="152">
        <v>1</v>
      </c>
      <c r="F4" s="152">
        <v>13</v>
      </c>
      <c r="G4" s="152">
        <v>4</v>
      </c>
      <c r="H4" s="152">
        <v>6</v>
      </c>
      <c r="I4" s="152"/>
      <c r="J4" s="152"/>
      <c r="K4" s="152"/>
      <c r="L4" s="152"/>
      <c r="M4" s="152"/>
      <c r="N4" s="152"/>
      <c r="O4" s="153"/>
      <c r="P4" s="154" t="s">
        <v>7</v>
      </c>
      <c r="Q4" s="155" t="s">
        <v>7</v>
      </c>
      <c r="R4" s="156" t="s">
        <v>7</v>
      </c>
      <c r="S4" s="157" t="s">
        <v>6</v>
      </c>
      <c r="T4" s="157" t="s">
        <v>6</v>
      </c>
    </row>
    <row r="5" spans="1:20" ht="24.95" customHeight="1" x14ac:dyDescent="0.2">
      <c r="B5" s="158" t="s">
        <v>8</v>
      </c>
      <c r="C5" s="159" t="s">
        <v>9</v>
      </c>
      <c r="D5" s="160">
        <v>13.11</v>
      </c>
      <c r="E5" s="161">
        <v>12.28</v>
      </c>
      <c r="F5" s="161" t="s">
        <v>304</v>
      </c>
      <c r="G5" s="161">
        <v>12.3</v>
      </c>
      <c r="H5" s="161" t="s">
        <v>385</v>
      </c>
      <c r="I5" s="161"/>
      <c r="J5" s="161"/>
      <c r="K5" s="161"/>
      <c r="L5" s="161"/>
      <c r="M5" s="161"/>
      <c r="N5" s="161"/>
      <c r="O5" s="162"/>
      <c r="P5" s="163" t="s">
        <v>7</v>
      </c>
      <c r="Q5" s="164" t="s">
        <v>7</v>
      </c>
      <c r="R5" s="165" t="s">
        <v>7</v>
      </c>
      <c r="S5" s="166" t="s">
        <v>6</v>
      </c>
      <c r="T5" s="166" t="s">
        <v>6</v>
      </c>
    </row>
    <row r="6" spans="1:20" ht="24.95" customHeight="1" x14ac:dyDescent="0.2">
      <c r="B6" s="158" t="s">
        <v>313</v>
      </c>
      <c r="C6" s="159" t="s">
        <v>11</v>
      </c>
      <c r="D6" s="167">
        <v>22.3</v>
      </c>
      <c r="E6" s="168">
        <v>20.5</v>
      </c>
      <c r="F6" s="168">
        <v>23</v>
      </c>
      <c r="G6" s="168">
        <v>23</v>
      </c>
      <c r="H6" s="168">
        <v>23.2</v>
      </c>
      <c r="I6" s="169"/>
      <c r="J6" s="161"/>
      <c r="K6" s="169"/>
      <c r="L6" s="169"/>
      <c r="M6" s="169"/>
      <c r="N6" s="169"/>
      <c r="O6" s="170"/>
      <c r="P6" s="171">
        <f>MAX(D6:O6)</f>
        <v>23.2</v>
      </c>
      <c r="Q6" s="172">
        <f>MIN(D6:O6)</f>
        <v>20.5</v>
      </c>
      <c r="R6" s="173">
        <f>AVERAGE(D6:O6)</f>
        <v>22.4</v>
      </c>
      <c r="S6" s="166" t="s">
        <v>6</v>
      </c>
      <c r="T6" s="166" t="s">
        <v>6</v>
      </c>
    </row>
    <row r="7" spans="1:20" ht="24.95" customHeight="1" x14ac:dyDescent="0.2">
      <c r="B7" s="174" t="s">
        <v>12</v>
      </c>
      <c r="C7" s="175" t="s">
        <v>13</v>
      </c>
      <c r="D7" s="167">
        <v>12</v>
      </c>
      <c r="E7" s="168">
        <v>6</v>
      </c>
      <c r="F7" s="168">
        <v>4</v>
      </c>
      <c r="G7" s="168">
        <v>3</v>
      </c>
      <c r="H7" s="168">
        <v>4</v>
      </c>
      <c r="I7" s="176"/>
      <c r="J7" s="161"/>
      <c r="K7" s="176"/>
      <c r="L7" s="176"/>
      <c r="M7" s="176"/>
      <c r="N7" s="176"/>
      <c r="O7" s="170"/>
      <c r="P7" s="177">
        <f>MAX(D7:O7)</f>
        <v>12</v>
      </c>
      <c r="Q7" s="178">
        <f>MIN(D7:O7)</f>
        <v>3</v>
      </c>
      <c r="R7" s="179">
        <f>AVERAGE(D7:O7)</f>
        <v>5.8</v>
      </c>
      <c r="S7" s="180" t="s">
        <v>7</v>
      </c>
      <c r="T7" s="180" t="s">
        <v>7</v>
      </c>
    </row>
    <row r="8" spans="1:20" ht="24.95" customHeight="1" x14ac:dyDescent="0.2">
      <c r="B8" s="174" t="s">
        <v>14</v>
      </c>
      <c r="C8" s="175"/>
      <c r="D8" s="167" t="s">
        <v>61</v>
      </c>
      <c r="E8" s="168" t="s">
        <v>61</v>
      </c>
      <c r="F8" s="168" t="s">
        <v>61</v>
      </c>
      <c r="G8" s="168" t="s">
        <v>61</v>
      </c>
      <c r="H8" s="168" t="s">
        <v>61</v>
      </c>
      <c r="I8" s="176"/>
      <c r="J8" s="161"/>
      <c r="K8" s="176"/>
      <c r="L8" s="176"/>
      <c r="M8" s="176"/>
      <c r="N8" s="176"/>
      <c r="O8" s="170"/>
      <c r="P8" s="171" t="s">
        <v>61</v>
      </c>
      <c r="Q8" s="172" t="s">
        <v>61</v>
      </c>
      <c r="R8" s="173" t="s">
        <v>61</v>
      </c>
      <c r="S8" s="180" t="s">
        <v>7</v>
      </c>
      <c r="T8" s="180" t="s">
        <v>7</v>
      </c>
    </row>
    <row r="9" spans="1:20" ht="24.95" customHeight="1" x14ac:dyDescent="0.2">
      <c r="B9" s="174" t="s">
        <v>358</v>
      </c>
      <c r="C9" s="175" t="s">
        <v>315</v>
      </c>
      <c r="D9" s="167">
        <v>89.6</v>
      </c>
      <c r="E9" s="168">
        <v>8.1199999999999992</v>
      </c>
      <c r="F9" s="181">
        <v>9.01</v>
      </c>
      <c r="G9" s="168">
        <v>7.58</v>
      </c>
      <c r="H9" s="168">
        <v>7.25</v>
      </c>
      <c r="I9" s="181"/>
      <c r="J9" s="161"/>
      <c r="K9" s="181"/>
      <c r="L9" s="181"/>
      <c r="M9" s="181"/>
      <c r="N9" s="181"/>
      <c r="O9" s="170"/>
      <c r="P9" s="171">
        <f t="shared" ref="P9:P34" si="0">MAX(D9:O9)</f>
        <v>89.6</v>
      </c>
      <c r="Q9" s="172">
        <f t="shared" ref="Q9:Q23" si="1">MIN(D9:O9)</f>
        <v>7.25</v>
      </c>
      <c r="R9" s="173">
        <f t="shared" ref="R9:R33" si="2">AVERAGE(D9:O9)</f>
        <v>24.312000000000001</v>
      </c>
      <c r="S9" s="180" t="s">
        <v>7</v>
      </c>
      <c r="T9" s="180" t="s">
        <v>7</v>
      </c>
    </row>
    <row r="10" spans="1:20" ht="24.95" customHeight="1" x14ac:dyDescent="0.2">
      <c r="B10" s="174" t="s">
        <v>16</v>
      </c>
      <c r="C10" s="175"/>
      <c r="D10" s="182">
        <v>7.96</v>
      </c>
      <c r="E10" s="181">
        <v>7.86</v>
      </c>
      <c r="F10" s="181">
        <v>7.9</v>
      </c>
      <c r="G10" s="168">
        <v>8</v>
      </c>
      <c r="H10" s="168">
        <v>7.68</v>
      </c>
      <c r="I10" s="181"/>
      <c r="J10" s="161"/>
      <c r="K10" s="181"/>
      <c r="L10" s="181"/>
      <c r="M10" s="181"/>
      <c r="N10" s="181"/>
      <c r="O10" s="170"/>
      <c r="P10" s="163">
        <f t="shared" si="0"/>
        <v>8</v>
      </c>
      <c r="Q10" s="164">
        <f t="shared" si="1"/>
        <v>7.68</v>
      </c>
      <c r="R10" s="165">
        <f t="shared" si="2"/>
        <v>7.88</v>
      </c>
      <c r="S10" s="166" t="s">
        <v>17</v>
      </c>
      <c r="T10" s="166" t="s">
        <v>6</v>
      </c>
    </row>
    <row r="11" spans="1:20" ht="24.95" customHeight="1" x14ac:dyDescent="0.2">
      <c r="B11" s="174" t="s">
        <v>359</v>
      </c>
      <c r="C11" s="183" t="s">
        <v>19</v>
      </c>
      <c r="D11" s="167">
        <v>268</v>
      </c>
      <c r="E11" s="168">
        <v>284</v>
      </c>
      <c r="F11" s="168">
        <v>243</v>
      </c>
      <c r="G11" s="168">
        <v>254</v>
      </c>
      <c r="H11" s="168">
        <v>241</v>
      </c>
      <c r="I11" s="176"/>
      <c r="J11" s="184"/>
      <c r="K11" s="176"/>
      <c r="L11" s="176"/>
      <c r="M11" s="176"/>
      <c r="N11" s="176"/>
      <c r="O11" s="170"/>
      <c r="P11" s="177">
        <f t="shared" si="0"/>
        <v>284</v>
      </c>
      <c r="Q11" s="178">
        <f t="shared" si="1"/>
        <v>241</v>
      </c>
      <c r="R11" s="179">
        <f t="shared" si="2"/>
        <v>258</v>
      </c>
      <c r="S11" s="180" t="s">
        <v>7</v>
      </c>
      <c r="T11" s="180" t="s">
        <v>7</v>
      </c>
    </row>
    <row r="12" spans="1:20" ht="24.95" customHeight="1" x14ac:dyDescent="0.2">
      <c r="B12" s="185" t="s">
        <v>365</v>
      </c>
      <c r="C12" s="186" t="s">
        <v>20</v>
      </c>
      <c r="D12" s="182">
        <v>0.12</v>
      </c>
      <c r="E12" s="181">
        <v>0.13</v>
      </c>
      <c r="F12" s="181">
        <v>0.11</v>
      </c>
      <c r="G12" s="187">
        <v>0.11</v>
      </c>
      <c r="H12" s="187">
        <v>0.11</v>
      </c>
      <c r="I12" s="187"/>
      <c r="J12" s="188"/>
      <c r="K12" s="187"/>
      <c r="L12" s="187"/>
      <c r="M12" s="187"/>
      <c r="N12" s="187"/>
      <c r="O12" s="189"/>
      <c r="P12" s="163">
        <f t="shared" si="0"/>
        <v>0.13</v>
      </c>
      <c r="Q12" s="164">
        <f t="shared" si="1"/>
        <v>0.11</v>
      </c>
      <c r="R12" s="165">
        <f t="shared" si="2"/>
        <v>0.11599999999999999</v>
      </c>
      <c r="S12" s="190" t="s">
        <v>7</v>
      </c>
      <c r="T12" s="180" t="s">
        <v>7</v>
      </c>
    </row>
    <row r="13" spans="1:20" ht="24.95" customHeight="1" x14ac:dyDescent="0.2">
      <c r="B13" s="174" t="s">
        <v>21</v>
      </c>
      <c r="C13" s="175" t="s">
        <v>22</v>
      </c>
      <c r="D13" s="167">
        <v>124</v>
      </c>
      <c r="E13" s="168">
        <v>136</v>
      </c>
      <c r="F13" s="168">
        <v>123</v>
      </c>
      <c r="G13" s="168">
        <v>124</v>
      </c>
      <c r="H13" s="168">
        <v>120</v>
      </c>
      <c r="I13" s="176"/>
      <c r="J13" s="184"/>
      <c r="K13" s="176"/>
      <c r="L13" s="176"/>
      <c r="M13" s="176"/>
      <c r="N13" s="176"/>
      <c r="O13" s="170"/>
      <c r="P13" s="177">
        <f t="shared" si="0"/>
        <v>136</v>
      </c>
      <c r="Q13" s="178">
        <f t="shared" si="1"/>
        <v>120</v>
      </c>
      <c r="R13" s="179">
        <f t="shared" si="2"/>
        <v>125.4</v>
      </c>
      <c r="S13" s="180" t="s">
        <v>7</v>
      </c>
      <c r="T13" s="180" t="s">
        <v>7</v>
      </c>
    </row>
    <row r="14" spans="1:20" ht="24.95" customHeight="1" x14ac:dyDescent="0.2">
      <c r="B14" s="191" t="s">
        <v>23</v>
      </c>
      <c r="C14" s="175" t="s">
        <v>22</v>
      </c>
      <c r="D14" s="167">
        <v>0</v>
      </c>
      <c r="E14" s="168">
        <v>0</v>
      </c>
      <c r="F14" s="168">
        <v>0</v>
      </c>
      <c r="G14" s="168">
        <v>0</v>
      </c>
      <c r="H14" s="168">
        <v>0</v>
      </c>
      <c r="I14" s="176"/>
      <c r="J14" s="184"/>
      <c r="K14" s="176"/>
      <c r="L14" s="176"/>
      <c r="M14" s="176"/>
      <c r="N14" s="176"/>
      <c r="O14" s="170"/>
      <c r="P14" s="177">
        <f t="shared" si="0"/>
        <v>0</v>
      </c>
      <c r="Q14" s="178">
        <f t="shared" si="1"/>
        <v>0</v>
      </c>
      <c r="R14" s="179">
        <f t="shared" si="2"/>
        <v>0</v>
      </c>
      <c r="S14" s="166" t="s">
        <v>6</v>
      </c>
      <c r="T14" s="166" t="s">
        <v>6</v>
      </c>
    </row>
    <row r="15" spans="1:20" ht="24.95" customHeight="1" x14ac:dyDescent="0.2">
      <c r="B15" s="174" t="s">
        <v>24</v>
      </c>
      <c r="C15" s="175" t="s">
        <v>22</v>
      </c>
      <c r="D15" s="167">
        <v>251</v>
      </c>
      <c r="E15" s="168">
        <v>186</v>
      </c>
      <c r="F15" s="168">
        <v>157</v>
      </c>
      <c r="G15" s="168">
        <v>160</v>
      </c>
      <c r="H15" s="168">
        <v>153</v>
      </c>
      <c r="I15" s="176"/>
      <c r="J15" s="184"/>
      <c r="K15" s="176"/>
      <c r="L15" s="176"/>
      <c r="M15" s="176"/>
      <c r="N15" s="176"/>
      <c r="O15" s="170"/>
      <c r="P15" s="177">
        <f t="shared" si="0"/>
        <v>251</v>
      </c>
      <c r="Q15" s="178">
        <f t="shared" si="1"/>
        <v>153</v>
      </c>
      <c r="R15" s="179">
        <f t="shared" si="2"/>
        <v>181.4</v>
      </c>
      <c r="S15" s="166" t="s">
        <v>6</v>
      </c>
      <c r="T15" s="166" t="s">
        <v>6</v>
      </c>
    </row>
    <row r="16" spans="1:20" ht="24.95" customHeight="1" x14ac:dyDescent="0.2">
      <c r="B16" s="174" t="s">
        <v>25</v>
      </c>
      <c r="C16" s="175" t="s">
        <v>22</v>
      </c>
      <c r="D16" s="167">
        <v>161</v>
      </c>
      <c r="E16" s="168">
        <v>170</v>
      </c>
      <c r="F16" s="168">
        <v>146</v>
      </c>
      <c r="G16" s="168">
        <v>152</v>
      </c>
      <c r="H16" s="168">
        <v>145</v>
      </c>
      <c r="I16" s="176"/>
      <c r="J16" s="184"/>
      <c r="K16" s="176"/>
      <c r="L16" s="176"/>
      <c r="M16" s="176"/>
      <c r="N16" s="176"/>
      <c r="O16" s="170"/>
      <c r="P16" s="177">
        <f t="shared" si="0"/>
        <v>170</v>
      </c>
      <c r="Q16" s="178">
        <f t="shared" si="1"/>
        <v>145</v>
      </c>
      <c r="R16" s="179">
        <f t="shared" si="2"/>
        <v>154.80000000000001</v>
      </c>
      <c r="S16" s="180" t="s">
        <v>7</v>
      </c>
      <c r="T16" s="180" t="s">
        <v>7</v>
      </c>
    </row>
    <row r="17" spans="2:20" ht="24.95" customHeight="1" x14ac:dyDescent="0.2">
      <c r="B17" s="174" t="s">
        <v>26</v>
      </c>
      <c r="C17" s="175" t="s">
        <v>22</v>
      </c>
      <c r="D17" s="167">
        <v>90</v>
      </c>
      <c r="E17" s="168">
        <v>16</v>
      </c>
      <c r="F17" s="168">
        <v>11</v>
      </c>
      <c r="G17" s="168">
        <v>8</v>
      </c>
      <c r="H17" s="168">
        <v>8</v>
      </c>
      <c r="I17" s="176"/>
      <c r="J17" s="184"/>
      <c r="K17" s="176"/>
      <c r="L17" s="176"/>
      <c r="M17" s="176"/>
      <c r="N17" s="176"/>
      <c r="O17" s="170"/>
      <c r="P17" s="177">
        <f t="shared" si="0"/>
        <v>90</v>
      </c>
      <c r="Q17" s="178">
        <f t="shared" si="1"/>
        <v>8</v>
      </c>
      <c r="R17" s="179">
        <f t="shared" si="2"/>
        <v>26.6</v>
      </c>
      <c r="S17" s="180" t="s">
        <v>7</v>
      </c>
      <c r="T17" s="180" t="s">
        <v>7</v>
      </c>
    </row>
    <row r="18" spans="2:20" ht="24.95" customHeight="1" x14ac:dyDescent="0.2">
      <c r="B18" s="174" t="s">
        <v>27</v>
      </c>
      <c r="C18" s="175" t="s">
        <v>22</v>
      </c>
      <c r="D18" s="167">
        <v>120</v>
      </c>
      <c r="E18" s="168">
        <v>131</v>
      </c>
      <c r="F18" s="168">
        <v>119</v>
      </c>
      <c r="G18" s="168">
        <v>124</v>
      </c>
      <c r="H18" s="168">
        <v>120</v>
      </c>
      <c r="I18" s="176"/>
      <c r="J18" s="184"/>
      <c r="K18" s="176"/>
      <c r="L18" s="176"/>
      <c r="M18" s="176"/>
      <c r="N18" s="176"/>
      <c r="O18" s="170"/>
      <c r="P18" s="177">
        <f t="shared" si="0"/>
        <v>131</v>
      </c>
      <c r="Q18" s="178">
        <f t="shared" si="1"/>
        <v>119</v>
      </c>
      <c r="R18" s="179">
        <f t="shared" si="2"/>
        <v>122.8</v>
      </c>
      <c r="S18" s="180" t="s">
        <v>7</v>
      </c>
      <c r="T18" s="180" t="s">
        <v>7</v>
      </c>
    </row>
    <row r="19" spans="2:20" ht="24.95" customHeight="1" x14ac:dyDescent="0.2">
      <c r="B19" s="174" t="s">
        <v>28</v>
      </c>
      <c r="C19" s="175" t="s">
        <v>22</v>
      </c>
      <c r="D19" s="167">
        <v>120</v>
      </c>
      <c r="E19" s="168">
        <v>131</v>
      </c>
      <c r="F19" s="168">
        <v>119</v>
      </c>
      <c r="G19" s="168">
        <v>124</v>
      </c>
      <c r="H19" s="168">
        <v>120</v>
      </c>
      <c r="I19" s="176"/>
      <c r="J19" s="184"/>
      <c r="K19" s="176"/>
      <c r="L19" s="176"/>
      <c r="M19" s="176"/>
      <c r="N19" s="176"/>
      <c r="O19" s="170"/>
      <c r="P19" s="177">
        <f t="shared" si="0"/>
        <v>131</v>
      </c>
      <c r="Q19" s="178">
        <f t="shared" si="1"/>
        <v>119</v>
      </c>
      <c r="R19" s="179">
        <f t="shared" si="2"/>
        <v>122.8</v>
      </c>
      <c r="S19" s="180" t="s">
        <v>7</v>
      </c>
      <c r="T19" s="180" t="s">
        <v>7</v>
      </c>
    </row>
    <row r="20" spans="2:20" ht="24.95" customHeight="1" x14ac:dyDescent="0.2">
      <c r="B20" s="174" t="s">
        <v>29</v>
      </c>
      <c r="C20" s="175" t="s">
        <v>22</v>
      </c>
      <c r="D20" s="167">
        <v>0</v>
      </c>
      <c r="E20" s="168">
        <v>0</v>
      </c>
      <c r="F20" s="168">
        <v>0</v>
      </c>
      <c r="G20" s="168">
        <v>0</v>
      </c>
      <c r="H20" s="168">
        <v>0</v>
      </c>
      <c r="I20" s="176"/>
      <c r="J20" s="184"/>
      <c r="K20" s="176"/>
      <c r="L20" s="176"/>
      <c r="M20" s="176"/>
      <c r="N20" s="176"/>
      <c r="O20" s="170"/>
      <c r="P20" s="177">
        <f t="shared" si="0"/>
        <v>0</v>
      </c>
      <c r="Q20" s="178">
        <f t="shared" si="1"/>
        <v>0</v>
      </c>
      <c r="R20" s="179">
        <f t="shared" si="2"/>
        <v>0</v>
      </c>
      <c r="S20" s="180" t="s">
        <v>7</v>
      </c>
      <c r="T20" s="180" t="s">
        <v>7</v>
      </c>
    </row>
    <row r="21" spans="2:20" ht="24.95" customHeight="1" x14ac:dyDescent="0.2">
      <c r="B21" s="174" t="s">
        <v>30</v>
      </c>
      <c r="C21" s="175" t="s">
        <v>22</v>
      </c>
      <c r="D21" s="167">
        <v>4</v>
      </c>
      <c r="E21" s="168">
        <v>6</v>
      </c>
      <c r="F21" s="168">
        <v>2</v>
      </c>
      <c r="G21" s="168">
        <v>3</v>
      </c>
      <c r="H21" s="168">
        <v>2</v>
      </c>
      <c r="I21" s="176"/>
      <c r="J21" s="184"/>
      <c r="K21" s="176"/>
      <c r="L21" s="176"/>
      <c r="M21" s="176"/>
      <c r="N21" s="176"/>
      <c r="O21" s="170"/>
      <c r="P21" s="177">
        <f t="shared" si="0"/>
        <v>6</v>
      </c>
      <c r="Q21" s="178">
        <f t="shared" si="1"/>
        <v>2</v>
      </c>
      <c r="R21" s="179">
        <f t="shared" si="2"/>
        <v>3.4</v>
      </c>
      <c r="S21" s="180" t="s">
        <v>7</v>
      </c>
      <c r="T21" s="180" t="s">
        <v>7</v>
      </c>
    </row>
    <row r="22" spans="2:20" ht="24.95" customHeight="1" x14ac:dyDescent="0.2">
      <c r="B22" s="174" t="s">
        <v>31</v>
      </c>
      <c r="C22" s="175" t="s">
        <v>22</v>
      </c>
      <c r="D22" s="167">
        <v>7</v>
      </c>
      <c r="E22" s="168">
        <v>9</v>
      </c>
      <c r="F22" s="168">
        <v>5</v>
      </c>
      <c r="G22" s="168">
        <v>5</v>
      </c>
      <c r="H22" s="168">
        <v>5</v>
      </c>
      <c r="I22" s="176"/>
      <c r="J22" s="184"/>
      <c r="K22" s="176"/>
      <c r="L22" s="176"/>
      <c r="M22" s="176"/>
      <c r="N22" s="176"/>
      <c r="O22" s="170"/>
      <c r="P22" s="177">
        <f t="shared" si="0"/>
        <v>9</v>
      </c>
      <c r="Q22" s="178">
        <f t="shared" si="1"/>
        <v>5</v>
      </c>
      <c r="R22" s="179">
        <f t="shared" si="2"/>
        <v>6.2</v>
      </c>
      <c r="S22" s="180" t="s">
        <v>7</v>
      </c>
      <c r="T22" s="180" t="s">
        <v>7</v>
      </c>
    </row>
    <row r="23" spans="2:20" ht="24.95" customHeight="1" x14ac:dyDescent="0.2">
      <c r="B23" s="174" t="s">
        <v>32</v>
      </c>
      <c r="C23" s="175" t="s">
        <v>22</v>
      </c>
      <c r="D23" s="192">
        <v>4.42</v>
      </c>
      <c r="E23" s="192">
        <v>1.73</v>
      </c>
      <c r="F23" s="192">
        <v>1.63</v>
      </c>
      <c r="G23" s="192">
        <v>1.27</v>
      </c>
      <c r="H23" s="192">
        <v>1.6</v>
      </c>
      <c r="I23" s="192"/>
      <c r="J23" s="161"/>
      <c r="K23" s="192"/>
      <c r="L23" s="192"/>
      <c r="M23" s="192"/>
      <c r="N23" s="192"/>
      <c r="O23" s="192"/>
      <c r="P23" s="163">
        <f t="shared" si="0"/>
        <v>4.42</v>
      </c>
      <c r="Q23" s="164">
        <f t="shared" si="1"/>
        <v>1.27</v>
      </c>
      <c r="R23" s="165">
        <f t="shared" si="2"/>
        <v>2.13</v>
      </c>
      <c r="S23" s="180" t="s">
        <v>7</v>
      </c>
      <c r="T23" s="180" t="s">
        <v>7</v>
      </c>
    </row>
    <row r="24" spans="2:20" ht="24.95" customHeight="1" x14ac:dyDescent="0.2">
      <c r="B24" s="174" t="s">
        <v>33</v>
      </c>
      <c r="C24" s="175" t="s">
        <v>22</v>
      </c>
      <c r="D24" s="193">
        <v>0.13600000000000001</v>
      </c>
      <c r="E24" s="193">
        <v>0.09</v>
      </c>
      <c r="F24" s="193">
        <v>0.115</v>
      </c>
      <c r="G24" s="194">
        <v>0.123</v>
      </c>
      <c r="H24" s="193">
        <v>0.14299999999999999</v>
      </c>
      <c r="I24" s="194"/>
      <c r="J24" s="161"/>
      <c r="K24" s="194"/>
      <c r="L24" s="194"/>
      <c r="M24" s="194"/>
      <c r="N24" s="194"/>
      <c r="O24" s="193"/>
      <c r="P24" s="195">
        <f t="shared" si="0"/>
        <v>0.14299999999999999</v>
      </c>
      <c r="Q24" s="196" t="s">
        <v>62</v>
      </c>
      <c r="R24" s="197">
        <f t="shared" si="2"/>
        <v>0.12139999999999999</v>
      </c>
      <c r="S24" s="180">
        <v>0.5</v>
      </c>
      <c r="T24" s="198">
        <v>0</v>
      </c>
    </row>
    <row r="25" spans="2:20" ht="24.95" customHeight="1" x14ac:dyDescent="0.2">
      <c r="B25" s="174" t="s">
        <v>320</v>
      </c>
      <c r="C25" s="175" t="s">
        <v>22</v>
      </c>
      <c r="D25" s="192">
        <v>0.7</v>
      </c>
      <c r="E25" s="192">
        <v>0.5</v>
      </c>
      <c r="F25" s="192">
        <v>0.23</v>
      </c>
      <c r="G25" s="192">
        <v>0.24</v>
      </c>
      <c r="H25" s="192">
        <v>0.3</v>
      </c>
      <c r="I25" s="192"/>
      <c r="J25" s="161"/>
      <c r="K25" s="192"/>
      <c r="L25" s="192"/>
      <c r="M25" s="192"/>
      <c r="N25" s="192"/>
      <c r="O25" s="193"/>
      <c r="P25" s="195">
        <f t="shared" si="0"/>
        <v>0.7</v>
      </c>
      <c r="Q25" s="196" t="s">
        <v>62</v>
      </c>
      <c r="R25" s="197">
        <f t="shared" si="2"/>
        <v>0.39400000000000002</v>
      </c>
      <c r="S25" s="199">
        <v>5</v>
      </c>
      <c r="T25" s="198">
        <v>0.01</v>
      </c>
    </row>
    <row r="26" spans="2:20" ht="24.95" customHeight="1" x14ac:dyDescent="0.2">
      <c r="B26" s="174" t="s">
        <v>321</v>
      </c>
      <c r="C26" s="200" t="s">
        <v>22</v>
      </c>
      <c r="D26" s="193">
        <v>1.7999999999999999E-2</v>
      </c>
      <c r="E26" s="193">
        <v>1.6E-2</v>
      </c>
      <c r="F26" s="193">
        <v>1.2999999999999999E-2</v>
      </c>
      <c r="G26" s="193">
        <v>3.3000000000000002E-2</v>
      </c>
      <c r="H26" s="193">
        <v>2E-3</v>
      </c>
      <c r="I26" s="194"/>
      <c r="J26" s="161"/>
      <c r="K26" s="194"/>
      <c r="L26" s="194"/>
      <c r="M26" s="194"/>
      <c r="N26" s="194"/>
      <c r="O26" s="193"/>
      <c r="P26" s="195">
        <f t="shared" si="0"/>
        <v>3.3000000000000002E-2</v>
      </c>
      <c r="Q26" s="201" t="s">
        <v>62</v>
      </c>
      <c r="R26" s="197">
        <f t="shared" si="2"/>
        <v>1.6400000000000001E-2</v>
      </c>
      <c r="S26" s="202" t="s">
        <v>7</v>
      </c>
      <c r="T26" s="198">
        <v>0.01</v>
      </c>
    </row>
    <row r="27" spans="2:20" ht="24.95" customHeight="1" x14ac:dyDescent="0.2">
      <c r="B27" s="174" t="s">
        <v>34</v>
      </c>
      <c r="C27" s="175" t="s">
        <v>22</v>
      </c>
      <c r="D27" s="203">
        <v>0.4</v>
      </c>
      <c r="E27" s="203">
        <v>0.7</v>
      </c>
      <c r="F27" s="203">
        <v>0.3</v>
      </c>
      <c r="G27" s="203">
        <v>0.5</v>
      </c>
      <c r="H27" s="193">
        <v>0.3</v>
      </c>
      <c r="I27" s="203"/>
      <c r="J27" s="161"/>
      <c r="K27" s="203"/>
      <c r="L27" s="203"/>
      <c r="M27" s="203"/>
      <c r="N27" s="203"/>
      <c r="O27" s="193"/>
      <c r="P27" s="195">
        <f t="shared" si="0"/>
        <v>0.7</v>
      </c>
      <c r="Q27" s="196">
        <f t="shared" ref="Q27:Q33" si="3">MIN(D27:O27)</f>
        <v>0.3</v>
      </c>
      <c r="R27" s="197">
        <f t="shared" si="2"/>
        <v>0.44000000000000006</v>
      </c>
      <c r="S27" s="166" t="s">
        <v>6</v>
      </c>
      <c r="T27" s="180" t="s">
        <v>7</v>
      </c>
    </row>
    <row r="28" spans="2:20" ht="24.95" customHeight="1" x14ac:dyDescent="0.2">
      <c r="B28" s="174" t="s">
        <v>35</v>
      </c>
      <c r="C28" s="175" t="s">
        <v>22</v>
      </c>
      <c r="D28" s="193">
        <v>0.12</v>
      </c>
      <c r="E28" s="193">
        <v>0.06</v>
      </c>
      <c r="F28" s="192">
        <v>0.02</v>
      </c>
      <c r="G28" s="192">
        <v>0.01</v>
      </c>
      <c r="H28" s="193">
        <v>0.04</v>
      </c>
      <c r="I28" s="192"/>
      <c r="J28" s="161"/>
      <c r="K28" s="192"/>
      <c r="L28" s="192"/>
      <c r="M28" s="192"/>
      <c r="N28" s="192"/>
      <c r="O28" s="193"/>
      <c r="P28" s="195">
        <f t="shared" si="0"/>
        <v>0.12</v>
      </c>
      <c r="Q28" s="196">
        <f t="shared" si="3"/>
        <v>0.01</v>
      </c>
      <c r="R28" s="197">
        <f t="shared" si="2"/>
        <v>0.05</v>
      </c>
      <c r="S28" s="166" t="s">
        <v>6</v>
      </c>
      <c r="T28" s="180" t="s">
        <v>7</v>
      </c>
    </row>
    <row r="29" spans="2:20" ht="24.95" customHeight="1" x14ac:dyDescent="0.2">
      <c r="B29" s="174" t="s">
        <v>36</v>
      </c>
      <c r="C29" s="175" t="s">
        <v>22</v>
      </c>
      <c r="D29" s="193">
        <v>40</v>
      </c>
      <c r="E29" s="193">
        <v>17.899999999999999</v>
      </c>
      <c r="F29" s="193">
        <v>33.700000000000003</v>
      </c>
      <c r="G29" s="193">
        <v>35.4</v>
      </c>
      <c r="H29" s="193">
        <v>34.4</v>
      </c>
      <c r="I29" s="203"/>
      <c r="J29" s="161"/>
      <c r="K29" s="203"/>
      <c r="L29" s="203"/>
      <c r="M29" s="203"/>
      <c r="N29" s="203"/>
      <c r="O29" s="193"/>
      <c r="P29" s="163">
        <f t="shared" si="0"/>
        <v>40</v>
      </c>
      <c r="Q29" s="164">
        <f t="shared" si="3"/>
        <v>17.899999999999999</v>
      </c>
      <c r="R29" s="165">
        <f t="shared" si="2"/>
        <v>32.28</v>
      </c>
      <c r="S29" s="180" t="s">
        <v>7</v>
      </c>
      <c r="T29" s="180" t="s">
        <v>7</v>
      </c>
    </row>
    <row r="30" spans="2:20" ht="24.95" customHeight="1" x14ac:dyDescent="0.2">
      <c r="B30" s="174" t="s">
        <v>37</v>
      </c>
      <c r="C30" s="175" t="s">
        <v>22</v>
      </c>
      <c r="D30" s="192">
        <v>0.85860000000000003</v>
      </c>
      <c r="E30" s="192">
        <v>0.05</v>
      </c>
      <c r="F30" s="192">
        <v>0.27550000000000002</v>
      </c>
      <c r="G30" s="192">
        <v>0.20760000000000001</v>
      </c>
      <c r="H30" s="192">
        <v>0.22042999999999999</v>
      </c>
      <c r="I30" s="192"/>
      <c r="J30" s="161"/>
      <c r="K30" s="192"/>
      <c r="L30" s="192"/>
      <c r="M30" s="192"/>
      <c r="N30" s="192"/>
      <c r="O30" s="192"/>
      <c r="P30" s="163">
        <f t="shared" si="0"/>
        <v>0.85860000000000003</v>
      </c>
      <c r="Q30" s="164">
        <f t="shared" si="3"/>
        <v>0.05</v>
      </c>
      <c r="R30" s="165">
        <f t="shared" si="2"/>
        <v>0.32242599999999999</v>
      </c>
      <c r="S30" s="180" t="s">
        <v>7</v>
      </c>
      <c r="T30" s="180" t="s">
        <v>7</v>
      </c>
    </row>
    <row r="31" spans="2:20" ht="24.95" customHeight="1" x14ac:dyDescent="0.2">
      <c r="B31" s="174" t="s">
        <v>38</v>
      </c>
      <c r="C31" s="175" t="s">
        <v>22</v>
      </c>
      <c r="D31" s="193">
        <v>0.2</v>
      </c>
      <c r="E31" s="193">
        <v>0.22</v>
      </c>
      <c r="F31" s="193">
        <v>0.12</v>
      </c>
      <c r="G31" s="193">
        <v>0.17</v>
      </c>
      <c r="H31" s="193">
        <v>0.09</v>
      </c>
      <c r="I31" s="192"/>
      <c r="J31" s="161"/>
      <c r="K31" s="192"/>
      <c r="L31" s="192"/>
      <c r="M31" s="192"/>
      <c r="N31" s="192"/>
      <c r="O31" s="193"/>
      <c r="P31" s="163">
        <f t="shared" si="0"/>
        <v>0.22</v>
      </c>
      <c r="Q31" s="164">
        <f t="shared" si="3"/>
        <v>0.09</v>
      </c>
      <c r="R31" s="165">
        <f t="shared" si="2"/>
        <v>0.16</v>
      </c>
      <c r="S31" s="180" t="s">
        <v>7</v>
      </c>
      <c r="T31" s="180" t="s">
        <v>7</v>
      </c>
    </row>
    <row r="32" spans="2:20" ht="24.95" customHeight="1" x14ac:dyDescent="0.2">
      <c r="B32" s="174" t="s">
        <v>39</v>
      </c>
      <c r="C32" s="175" t="s">
        <v>22</v>
      </c>
      <c r="D32" s="193">
        <v>0.15740000000000001</v>
      </c>
      <c r="E32" s="193" t="s">
        <v>62</v>
      </c>
      <c r="F32" s="193">
        <v>8.7900000000000006E-2</v>
      </c>
      <c r="G32" s="193">
        <v>7.7399999999999997E-2</v>
      </c>
      <c r="H32" s="193">
        <v>8.4870000000000001E-2</v>
      </c>
      <c r="I32" s="192"/>
      <c r="J32" s="161"/>
      <c r="K32" s="192"/>
      <c r="L32" s="192"/>
      <c r="M32" s="192"/>
      <c r="N32" s="192"/>
      <c r="O32" s="192"/>
      <c r="P32" s="163">
        <f t="shared" si="0"/>
        <v>0.15740000000000001</v>
      </c>
      <c r="Q32" s="164">
        <f t="shared" si="3"/>
        <v>7.7399999999999997E-2</v>
      </c>
      <c r="R32" s="165">
        <f t="shared" si="2"/>
        <v>0.1018925</v>
      </c>
      <c r="S32" s="204">
        <v>1</v>
      </c>
      <c r="T32" s="204" t="s">
        <v>6</v>
      </c>
    </row>
    <row r="33" spans="2:20" ht="24.95" customHeight="1" x14ac:dyDescent="0.2">
      <c r="B33" s="174" t="s">
        <v>40</v>
      </c>
      <c r="C33" s="175" t="s">
        <v>22</v>
      </c>
      <c r="D33" s="193">
        <v>4.8</v>
      </c>
      <c r="E33" s="193">
        <v>20.7</v>
      </c>
      <c r="F33" s="193">
        <v>8.34</v>
      </c>
      <c r="G33" s="192">
        <v>8.52</v>
      </c>
      <c r="H33" s="193">
        <v>8.16</v>
      </c>
      <c r="I33" s="192"/>
      <c r="J33" s="161"/>
      <c r="K33" s="192"/>
      <c r="L33" s="192"/>
      <c r="M33" s="192"/>
      <c r="N33" s="192"/>
      <c r="O33" s="192"/>
      <c r="P33" s="163">
        <f t="shared" si="0"/>
        <v>20.7</v>
      </c>
      <c r="Q33" s="164">
        <f t="shared" si="3"/>
        <v>4.8</v>
      </c>
      <c r="R33" s="165">
        <f t="shared" si="2"/>
        <v>10.103999999999999</v>
      </c>
      <c r="S33" s="180" t="s">
        <v>7</v>
      </c>
      <c r="T33" s="180" t="s">
        <v>7</v>
      </c>
    </row>
    <row r="34" spans="2:20" ht="24.95" customHeight="1" x14ac:dyDescent="0.2">
      <c r="B34" s="205" t="s">
        <v>323</v>
      </c>
      <c r="C34" s="175" t="s">
        <v>22</v>
      </c>
      <c r="D34" s="192" t="s">
        <v>7</v>
      </c>
      <c r="E34" s="206">
        <v>1.7000000000000001E-4</v>
      </c>
      <c r="F34" s="192" t="s">
        <v>7</v>
      </c>
      <c r="G34" s="192" t="s">
        <v>7</v>
      </c>
      <c r="H34" s="192" t="s">
        <v>7</v>
      </c>
      <c r="I34" s="192"/>
      <c r="J34" s="161"/>
      <c r="K34" s="192"/>
      <c r="L34" s="192"/>
      <c r="M34" s="192"/>
      <c r="N34" s="192"/>
      <c r="O34" s="207"/>
      <c r="P34" s="208">
        <f t="shared" si="0"/>
        <v>1.7000000000000001E-4</v>
      </c>
      <c r="Q34" s="209" t="s">
        <v>62</v>
      </c>
      <c r="R34" s="210" t="s">
        <v>62</v>
      </c>
      <c r="S34" s="180">
        <v>2E-3</v>
      </c>
      <c r="T34" s="180">
        <v>1.0000000000000001E-5</v>
      </c>
    </row>
    <row r="35" spans="2:20" ht="24.95" customHeight="1" x14ac:dyDescent="0.2">
      <c r="B35" s="205" t="s">
        <v>326</v>
      </c>
      <c r="C35" s="175" t="s">
        <v>22</v>
      </c>
      <c r="D35" s="192" t="s">
        <v>7</v>
      </c>
      <c r="E35" s="193" t="s">
        <v>288</v>
      </c>
      <c r="F35" s="192" t="s">
        <v>7</v>
      </c>
      <c r="G35" s="192" t="s">
        <v>7</v>
      </c>
      <c r="H35" s="192" t="s">
        <v>288</v>
      </c>
      <c r="I35" s="192"/>
      <c r="J35" s="161"/>
      <c r="K35" s="193"/>
      <c r="L35" s="192"/>
      <c r="M35" s="192"/>
      <c r="N35" s="193"/>
      <c r="O35" s="207"/>
      <c r="P35" s="208" t="s">
        <v>325</v>
      </c>
      <c r="Q35" s="209" t="s">
        <v>62</v>
      </c>
      <c r="R35" s="210" t="s">
        <v>325</v>
      </c>
      <c r="S35" s="180">
        <v>0.1</v>
      </c>
      <c r="T35" s="180">
        <v>0.01</v>
      </c>
    </row>
    <row r="36" spans="2:20" ht="24.95" customHeight="1" x14ac:dyDescent="0.2">
      <c r="B36" s="205" t="s">
        <v>327</v>
      </c>
      <c r="C36" s="175" t="s">
        <v>22</v>
      </c>
      <c r="D36" s="192" t="s">
        <v>7</v>
      </c>
      <c r="E36" s="193" t="s">
        <v>62</v>
      </c>
      <c r="F36" s="192" t="s">
        <v>7</v>
      </c>
      <c r="G36" s="192" t="s">
        <v>7</v>
      </c>
      <c r="H36" s="192" t="s">
        <v>62</v>
      </c>
      <c r="I36" s="192"/>
      <c r="J36" s="161"/>
      <c r="K36" s="192"/>
      <c r="L36" s="192"/>
      <c r="M36" s="192"/>
      <c r="N36" s="194"/>
      <c r="O36" s="207"/>
      <c r="P36" s="208" t="s">
        <v>62</v>
      </c>
      <c r="Q36" s="209" t="s">
        <v>62</v>
      </c>
      <c r="R36" s="210" t="s">
        <v>62</v>
      </c>
      <c r="S36" s="199">
        <v>1</v>
      </c>
      <c r="T36" s="211">
        <v>1E-3</v>
      </c>
    </row>
    <row r="37" spans="2:20" ht="24.95" customHeight="1" x14ac:dyDescent="0.2">
      <c r="B37" s="205" t="s">
        <v>328</v>
      </c>
      <c r="C37" s="175" t="s">
        <v>22</v>
      </c>
      <c r="D37" s="212">
        <v>6.7000000000000002E-3</v>
      </c>
      <c r="E37" s="193">
        <v>6.1999999999999998E-3</v>
      </c>
      <c r="F37" s="193" t="s">
        <v>62</v>
      </c>
      <c r="G37" s="193">
        <v>3.5000000000000001E-3</v>
      </c>
      <c r="H37" s="192" t="s">
        <v>62</v>
      </c>
      <c r="I37" s="192"/>
      <c r="J37" s="161"/>
      <c r="K37" s="192"/>
      <c r="L37" s="192"/>
      <c r="M37" s="192"/>
      <c r="N37" s="192"/>
      <c r="O37" s="194"/>
      <c r="P37" s="208">
        <f t="shared" ref="P37:P50" si="4">MAX(D37:O37)</f>
        <v>6.7000000000000002E-3</v>
      </c>
      <c r="Q37" s="209">
        <f>MIN(D37:O37)</f>
        <v>3.5000000000000001E-3</v>
      </c>
      <c r="R37" s="210">
        <f t="shared" ref="R37:R50" si="5">AVERAGE(D37:O37)</f>
        <v>5.4666666666666674E-3</v>
      </c>
      <c r="S37" s="180">
        <v>0.05</v>
      </c>
      <c r="T37" s="180">
        <v>2E-3</v>
      </c>
    </row>
    <row r="38" spans="2:20" ht="24.95" customHeight="1" x14ac:dyDescent="0.2">
      <c r="B38" s="205" t="s">
        <v>360</v>
      </c>
      <c r="C38" s="175" t="s">
        <v>22</v>
      </c>
      <c r="D38" s="192" t="s">
        <v>7</v>
      </c>
      <c r="E38" s="193" t="s">
        <v>62</v>
      </c>
      <c r="F38" s="192" t="s">
        <v>7</v>
      </c>
      <c r="G38" s="192" t="s">
        <v>7</v>
      </c>
      <c r="H38" s="192" t="s">
        <v>62</v>
      </c>
      <c r="I38" s="192"/>
      <c r="J38" s="161"/>
      <c r="K38" s="192"/>
      <c r="L38" s="192"/>
      <c r="M38" s="192"/>
      <c r="N38" s="192"/>
      <c r="O38" s="207"/>
      <c r="P38" s="208">
        <f t="shared" si="4"/>
        <v>0</v>
      </c>
      <c r="Q38" s="213" t="s">
        <v>62</v>
      </c>
      <c r="R38" s="210" t="s">
        <v>62</v>
      </c>
      <c r="S38" s="180">
        <v>0.05</v>
      </c>
      <c r="T38" s="180">
        <v>2E-3</v>
      </c>
    </row>
    <row r="39" spans="2:20" ht="24.95" customHeight="1" x14ac:dyDescent="0.2">
      <c r="B39" s="205" t="s">
        <v>361</v>
      </c>
      <c r="C39" s="175" t="s">
        <v>22</v>
      </c>
      <c r="D39" s="192" t="s">
        <v>7</v>
      </c>
      <c r="E39" s="193">
        <v>2.9999999999999997E-4</v>
      </c>
      <c r="F39" s="192" t="s">
        <v>7</v>
      </c>
      <c r="G39" s="192" t="s">
        <v>7</v>
      </c>
      <c r="H39" s="192" t="s">
        <v>62</v>
      </c>
      <c r="I39" s="192"/>
      <c r="J39" s="161"/>
      <c r="K39" s="192"/>
      <c r="L39" s="192"/>
      <c r="M39" s="192"/>
      <c r="N39" s="192"/>
      <c r="O39" s="207"/>
      <c r="P39" s="214">
        <f t="shared" si="4"/>
        <v>2.9999999999999997E-4</v>
      </c>
      <c r="Q39" s="209" t="s">
        <v>62</v>
      </c>
      <c r="R39" s="215">
        <f t="shared" si="5"/>
        <v>2.9999999999999997E-4</v>
      </c>
      <c r="S39" s="180">
        <v>5.0000000000000001E-3</v>
      </c>
      <c r="T39" s="180">
        <v>2.0000000000000001E-4</v>
      </c>
    </row>
    <row r="40" spans="2:20" ht="24.95" customHeight="1" x14ac:dyDescent="0.2">
      <c r="B40" s="216" t="s">
        <v>331</v>
      </c>
      <c r="C40" s="217" t="s">
        <v>22</v>
      </c>
      <c r="D40" s="218" t="s">
        <v>7</v>
      </c>
      <c r="E40" s="219">
        <v>6.91</v>
      </c>
      <c r="F40" s="218" t="s">
        <v>7</v>
      </c>
      <c r="G40" s="218" t="s">
        <v>7</v>
      </c>
      <c r="H40" s="220">
        <v>2.61</v>
      </c>
      <c r="I40" s="218"/>
      <c r="J40" s="161"/>
      <c r="K40" s="220"/>
      <c r="L40" s="192"/>
      <c r="M40" s="192"/>
      <c r="N40" s="220"/>
      <c r="O40" s="221"/>
      <c r="P40" s="163">
        <f t="shared" si="4"/>
        <v>6.91</v>
      </c>
      <c r="Q40" s="164">
        <f t="shared" ref="Q40:Q50" si="6">MIN(D40:O40)</f>
        <v>2.61</v>
      </c>
      <c r="R40" s="165">
        <f t="shared" si="5"/>
        <v>4.76</v>
      </c>
      <c r="S40" s="222" t="s">
        <v>6</v>
      </c>
      <c r="T40" s="222" t="s">
        <v>6</v>
      </c>
    </row>
    <row r="41" spans="2:20" ht="24.95" customHeight="1" x14ac:dyDescent="0.2">
      <c r="B41" s="216" t="s">
        <v>332</v>
      </c>
      <c r="C41" s="217" t="s">
        <v>22</v>
      </c>
      <c r="D41" s="218" t="s">
        <v>7</v>
      </c>
      <c r="E41" s="219">
        <v>2.4</v>
      </c>
      <c r="F41" s="218" t="s">
        <v>7</v>
      </c>
      <c r="G41" s="218" t="s">
        <v>7</v>
      </c>
      <c r="H41" s="220">
        <v>1.64</v>
      </c>
      <c r="I41" s="218"/>
      <c r="J41" s="161"/>
      <c r="K41" s="220"/>
      <c r="L41" s="192"/>
      <c r="M41" s="192"/>
      <c r="N41" s="220"/>
      <c r="O41" s="221"/>
      <c r="P41" s="163">
        <f t="shared" si="4"/>
        <v>2.4</v>
      </c>
      <c r="Q41" s="164">
        <f t="shared" si="6"/>
        <v>1.64</v>
      </c>
      <c r="R41" s="165">
        <f t="shared" si="5"/>
        <v>2.02</v>
      </c>
      <c r="S41" s="222" t="s">
        <v>6</v>
      </c>
      <c r="T41" s="222">
        <v>8.0000000000000002E-3</v>
      </c>
    </row>
    <row r="42" spans="2:20" ht="24.95" customHeight="1" x14ac:dyDescent="0.2">
      <c r="B42" s="174" t="s">
        <v>41</v>
      </c>
      <c r="C42" s="175" t="s">
        <v>22</v>
      </c>
      <c r="D42" s="203">
        <v>2.5</v>
      </c>
      <c r="E42" s="193">
        <v>1.7</v>
      </c>
      <c r="F42" s="203">
        <v>1.1000000000000001</v>
      </c>
      <c r="G42" s="193">
        <v>1.1000000000000001</v>
      </c>
      <c r="H42" s="203">
        <v>1.2</v>
      </c>
      <c r="I42" s="203"/>
      <c r="J42" s="161"/>
      <c r="K42" s="203"/>
      <c r="L42" s="203"/>
      <c r="M42" s="203"/>
      <c r="N42" s="203"/>
      <c r="O42" s="203"/>
      <c r="P42" s="171">
        <f t="shared" si="4"/>
        <v>2.5</v>
      </c>
      <c r="Q42" s="172">
        <f t="shared" si="6"/>
        <v>1.1000000000000001</v>
      </c>
      <c r="R42" s="173">
        <f t="shared" si="5"/>
        <v>1.52</v>
      </c>
      <c r="S42" s="223" t="s">
        <v>6</v>
      </c>
      <c r="T42" s="204" t="s">
        <v>6</v>
      </c>
    </row>
    <row r="43" spans="2:20" ht="24.95" customHeight="1" x14ac:dyDescent="0.2">
      <c r="B43" s="174" t="s">
        <v>333</v>
      </c>
      <c r="C43" s="175" t="s">
        <v>22</v>
      </c>
      <c r="D43" s="203">
        <v>1.9</v>
      </c>
      <c r="E43" s="193">
        <v>1.5</v>
      </c>
      <c r="F43" s="203">
        <v>0.9</v>
      </c>
      <c r="G43" s="193">
        <v>1.1000000000000001</v>
      </c>
      <c r="H43" s="203">
        <v>1</v>
      </c>
      <c r="I43" s="203"/>
      <c r="J43" s="161"/>
      <c r="K43" s="203"/>
      <c r="L43" s="203"/>
      <c r="M43" s="203"/>
      <c r="N43" s="203"/>
      <c r="O43" s="203"/>
      <c r="P43" s="171">
        <f t="shared" si="4"/>
        <v>1.9</v>
      </c>
      <c r="Q43" s="224">
        <f t="shared" si="6"/>
        <v>0.9</v>
      </c>
      <c r="R43" s="225">
        <f t="shared" si="5"/>
        <v>1.28</v>
      </c>
      <c r="S43" s="226"/>
      <c r="T43" s="226"/>
    </row>
    <row r="44" spans="2:20" ht="24.95" customHeight="1" x14ac:dyDescent="0.2">
      <c r="B44" s="174" t="s">
        <v>42</v>
      </c>
      <c r="C44" s="175" t="s">
        <v>22</v>
      </c>
      <c r="D44" s="227">
        <v>6.9500000000000006E-2</v>
      </c>
      <c r="E44" s="193">
        <v>2.7900000000000001E-2</v>
      </c>
      <c r="F44" s="193">
        <v>2.81E-2</v>
      </c>
      <c r="G44" s="193">
        <v>3.3500000000000002E-2</v>
      </c>
      <c r="H44" s="193">
        <v>3.44E-2</v>
      </c>
      <c r="I44" s="227"/>
      <c r="J44" s="161"/>
      <c r="K44" s="227"/>
      <c r="L44" s="227"/>
      <c r="M44" s="227"/>
      <c r="N44" s="227"/>
      <c r="O44" s="193"/>
      <c r="P44" s="228">
        <f t="shared" si="4"/>
        <v>6.9500000000000006E-2</v>
      </c>
      <c r="Q44" s="229">
        <f t="shared" si="6"/>
        <v>2.7900000000000001E-2</v>
      </c>
      <c r="R44" s="230">
        <f t="shared" si="5"/>
        <v>3.8680000000000006E-2</v>
      </c>
      <c r="S44" s="226"/>
      <c r="T44" s="226"/>
    </row>
    <row r="45" spans="2:20" ht="24.95" customHeight="1" x14ac:dyDescent="0.2">
      <c r="B45" s="174" t="s">
        <v>43</v>
      </c>
      <c r="C45" s="175" t="s">
        <v>44</v>
      </c>
      <c r="D45" s="192">
        <v>3.66</v>
      </c>
      <c r="E45" s="193">
        <v>1.91</v>
      </c>
      <c r="F45" s="193">
        <v>3.31</v>
      </c>
      <c r="G45" s="192">
        <v>3.04</v>
      </c>
      <c r="H45" s="192">
        <v>3.49</v>
      </c>
      <c r="I45" s="192"/>
      <c r="J45" s="161"/>
      <c r="K45" s="192"/>
      <c r="L45" s="192"/>
      <c r="M45" s="192"/>
      <c r="N45" s="192"/>
      <c r="O45" s="193"/>
      <c r="P45" s="163">
        <f t="shared" si="4"/>
        <v>3.66</v>
      </c>
      <c r="Q45" s="231">
        <f t="shared" si="6"/>
        <v>1.91</v>
      </c>
      <c r="R45" s="232">
        <f t="shared" si="5"/>
        <v>3.0820000000000003</v>
      </c>
      <c r="S45" s="226"/>
      <c r="T45" s="226"/>
    </row>
    <row r="46" spans="2:20" ht="24.95" customHeight="1" x14ac:dyDescent="0.2">
      <c r="B46" s="191" t="s">
        <v>335</v>
      </c>
      <c r="C46" s="175" t="s">
        <v>22</v>
      </c>
      <c r="D46" s="192">
        <v>4.5599999999999996</v>
      </c>
      <c r="E46" s="192">
        <v>5.34</v>
      </c>
      <c r="F46" s="192">
        <v>4.6100000000000003</v>
      </c>
      <c r="G46" s="192">
        <v>5.68</v>
      </c>
      <c r="H46" s="192">
        <v>4.0199999999999996</v>
      </c>
      <c r="I46" s="192"/>
      <c r="J46" s="161"/>
      <c r="K46" s="192"/>
      <c r="L46" s="192"/>
      <c r="M46" s="192"/>
      <c r="N46" s="192"/>
      <c r="O46" s="192"/>
      <c r="P46" s="171">
        <f t="shared" si="4"/>
        <v>5.68</v>
      </c>
      <c r="Q46" s="172">
        <f t="shared" si="6"/>
        <v>4.0199999999999996</v>
      </c>
      <c r="R46" s="173">
        <f t="shared" si="5"/>
        <v>4.8419999999999996</v>
      </c>
      <c r="S46" s="204" t="s">
        <v>46</v>
      </c>
      <c r="T46" s="204" t="s">
        <v>6</v>
      </c>
    </row>
    <row r="47" spans="2:20" ht="24.95" customHeight="1" x14ac:dyDescent="0.2">
      <c r="B47" s="174" t="s">
        <v>47</v>
      </c>
      <c r="C47" s="175" t="s">
        <v>22</v>
      </c>
      <c r="D47" s="203">
        <v>1.2</v>
      </c>
      <c r="E47" s="203">
        <v>1.6</v>
      </c>
      <c r="F47" s="203">
        <v>1.3</v>
      </c>
      <c r="G47" s="203">
        <v>1</v>
      </c>
      <c r="H47" s="193">
        <v>1.2</v>
      </c>
      <c r="I47" s="203"/>
      <c r="J47" s="233"/>
      <c r="K47" s="203"/>
      <c r="L47" s="203"/>
      <c r="M47" s="203"/>
      <c r="N47" s="234"/>
      <c r="O47" s="203"/>
      <c r="P47" s="171">
        <f t="shared" si="4"/>
        <v>1.6</v>
      </c>
      <c r="Q47" s="172">
        <f t="shared" si="6"/>
        <v>1</v>
      </c>
      <c r="R47" s="173">
        <f t="shared" si="5"/>
        <v>1.26</v>
      </c>
      <c r="S47" s="204" t="s">
        <v>48</v>
      </c>
      <c r="T47" s="235" t="s">
        <v>6</v>
      </c>
    </row>
    <row r="48" spans="2:20" ht="24.95" customHeight="1" x14ac:dyDescent="0.2">
      <c r="B48" s="236" t="s">
        <v>49</v>
      </c>
      <c r="C48" s="159" t="s">
        <v>50</v>
      </c>
      <c r="D48" s="237">
        <v>24196</v>
      </c>
      <c r="E48" s="237">
        <v>12033</v>
      </c>
      <c r="F48" s="237">
        <v>43520</v>
      </c>
      <c r="G48" s="237">
        <v>4352</v>
      </c>
      <c r="H48" s="237">
        <v>8164</v>
      </c>
      <c r="I48" s="237"/>
      <c r="J48" s="184"/>
      <c r="K48" s="237"/>
      <c r="L48" s="237"/>
      <c r="M48" s="237"/>
      <c r="N48" s="237"/>
      <c r="O48" s="237"/>
      <c r="P48" s="238">
        <f t="shared" si="4"/>
        <v>43520</v>
      </c>
      <c r="Q48" s="239">
        <f t="shared" si="6"/>
        <v>4352</v>
      </c>
      <c r="R48" s="240">
        <f t="shared" si="5"/>
        <v>18453</v>
      </c>
      <c r="S48" s="235" t="s">
        <v>51</v>
      </c>
      <c r="T48" s="235" t="s">
        <v>6</v>
      </c>
    </row>
    <row r="49" spans="2:20" ht="24.95" customHeight="1" x14ac:dyDescent="0.2">
      <c r="B49" s="236" t="s">
        <v>52</v>
      </c>
      <c r="C49" s="175" t="s">
        <v>50</v>
      </c>
      <c r="D49" s="237">
        <v>7701</v>
      </c>
      <c r="E49" s="237">
        <v>1624</v>
      </c>
      <c r="F49" s="237">
        <v>48.7</v>
      </c>
      <c r="G49" s="237">
        <v>259</v>
      </c>
      <c r="H49" s="193">
        <v>121</v>
      </c>
      <c r="I49" s="237"/>
      <c r="J49" s="184"/>
      <c r="K49" s="237"/>
      <c r="L49" s="237"/>
      <c r="M49" s="237"/>
      <c r="N49" s="237"/>
      <c r="O49" s="237"/>
      <c r="P49" s="238">
        <f t="shared" si="4"/>
        <v>7701</v>
      </c>
      <c r="Q49" s="239">
        <f t="shared" si="6"/>
        <v>48.7</v>
      </c>
      <c r="R49" s="240">
        <f t="shared" si="5"/>
        <v>1950.7400000000002</v>
      </c>
      <c r="S49" s="235" t="s">
        <v>53</v>
      </c>
      <c r="T49" s="241" t="s">
        <v>7</v>
      </c>
    </row>
    <row r="50" spans="2:20" ht="24.95" customHeight="1" x14ac:dyDescent="0.2">
      <c r="B50" s="236" t="s">
        <v>355</v>
      </c>
      <c r="C50" s="175" t="s">
        <v>50</v>
      </c>
      <c r="D50" s="237">
        <v>441</v>
      </c>
      <c r="E50" s="237">
        <v>185</v>
      </c>
      <c r="F50" s="237">
        <v>27.5</v>
      </c>
      <c r="G50" s="237">
        <v>75</v>
      </c>
      <c r="H50" s="237" t="s">
        <v>295</v>
      </c>
      <c r="I50" s="237"/>
      <c r="J50" s="184"/>
      <c r="K50" s="237"/>
      <c r="L50" s="237"/>
      <c r="M50" s="237"/>
      <c r="N50" s="237"/>
      <c r="O50" s="237"/>
      <c r="P50" s="238">
        <f t="shared" si="4"/>
        <v>441</v>
      </c>
      <c r="Q50" s="239">
        <f t="shared" si="6"/>
        <v>27.5</v>
      </c>
      <c r="R50" s="240">
        <f t="shared" si="5"/>
        <v>182.125</v>
      </c>
      <c r="S50" s="242"/>
      <c r="T50" s="242"/>
    </row>
    <row r="51" spans="2:20" ht="24.95" customHeight="1" x14ac:dyDescent="0.2">
      <c r="B51" s="236" t="s">
        <v>54</v>
      </c>
      <c r="C51" s="217" t="s">
        <v>346</v>
      </c>
      <c r="D51" s="243" t="s">
        <v>7</v>
      </c>
      <c r="E51" s="176" t="s">
        <v>7</v>
      </c>
      <c r="F51" s="176" t="s">
        <v>7</v>
      </c>
      <c r="G51" s="244" t="s">
        <v>7</v>
      </c>
      <c r="H51" s="244" t="s">
        <v>7</v>
      </c>
      <c r="I51" s="244"/>
      <c r="J51" s="244"/>
      <c r="K51" s="244"/>
      <c r="L51" s="244"/>
      <c r="M51" s="244"/>
      <c r="N51" s="244"/>
      <c r="O51" s="245"/>
      <c r="P51" s="246" t="s">
        <v>7</v>
      </c>
      <c r="Q51" s="247" t="s">
        <v>7</v>
      </c>
      <c r="R51" s="179" t="s">
        <v>7</v>
      </c>
      <c r="S51" s="248" t="s">
        <v>6</v>
      </c>
      <c r="T51" s="180" t="s">
        <v>7</v>
      </c>
    </row>
    <row r="52" spans="2:20" ht="24.95" customHeight="1" x14ac:dyDescent="0.2">
      <c r="B52" s="236" t="s">
        <v>55</v>
      </c>
      <c r="C52" s="217" t="s">
        <v>346</v>
      </c>
      <c r="D52" s="243" t="s">
        <v>7</v>
      </c>
      <c r="E52" s="176" t="s">
        <v>7</v>
      </c>
      <c r="F52" s="176" t="s">
        <v>7</v>
      </c>
      <c r="G52" s="244" t="s">
        <v>7</v>
      </c>
      <c r="H52" s="244" t="s">
        <v>7</v>
      </c>
      <c r="I52" s="244"/>
      <c r="J52" s="244"/>
      <c r="K52" s="244"/>
      <c r="L52" s="244"/>
      <c r="M52" s="244"/>
      <c r="N52" s="244"/>
      <c r="O52" s="245"/>
      <c r="P52" s="246" t="s">
        <v>7</v>
      </c>
      <c r="Q52" s="247" t="s">
        <v>7</v>
      </c>
      <c r="R52" s="179" t="s">
        <v>7</v>
      </c>
      <c r="S52" s="248" t="s">
        <v>6</v>
      </c>
      <c r="T52" s="180" t="s">
        <v>7</v>
      </c>
    </row>
    <row r="53" spans="2:20" ht="24.95" customHeight="1" x14ac:dyDescent="0.2">
      <c r="B53" s="236" t="s">
        <v>350</v>
      </c>
      <c r="C53" s="217" t="s">
        <v>346</v>
      </c>
      <c r="D53" s="243" t="s">
        <v>7</v>
      </c>
      <c r="E53" s="176" t="s">
        <v>7</v>
      </c>
      <c r="F53" s="176" t="s">
        <v>7</v>
      </c>
      <c r="G53" s="244" t="s">
        <v>7</v>
      </c>
      <c r="H53" s="244" t="s">
        <v>7</v>
      </c>
      <c r="I53" s="244"/>
      <c r="J53" s="244"/>
      <c r="K53" s="244"/>
      <c r="L53" s="244"/>
      <c r="M53" s="244"/>
      <c r="N53" s="244"/>
      <c r="O53" s="245"/>
      <c r="P53" s="249" t="s">
        <v>7</v>
      </c>
      <c r="Q53" s="250" t="s">
        <v>7</v>
      </c>
      <c r="R53" s="165" t="s">
        <v>7</v>
      </c>
      <c r="S53" s="248" t="s">
        <v>6</v>
      </c>
      <c r="T53" s="180" t="s">
        <v>7</v>
      </c>
    </row>
    <row r="54" spans="2:20" ht="24.95" customHeight="1" x14ac:dyDescent="0.2">
      <c r="B54" s="236" t="s">
        <v>56</v>
      </c>
      <c r="C54" s="217" t="s">
        <v>57</v>
      </c>
      <c r="D54" s="182">
        <v>22.52</v>
      </c>
      <c r="E54" s="181">
        <v>22.93</v>
      </c>
      <c r="F54" s="251">
        <v>11.69</v>
      </c>
      <c r="G54" s="244">
        <v>13</v>
      </c>
      <c r="H54" s="244">
        <v>14.5</v>
      </c>
      <c r="I54" s="244"/>
      <c r="J54" s="244"/>
      <c r="K54" s="244"/>
      <c r="L54" s="244"/>
      <c r="M54" s="244"/>
      <c r="N54" s="244"/>
      <c r="O54" s="252"/>
      <c r="P54" s="249">
        <f>MAX(D54:O54)</f>
        <v>22.93</v>
      </c>
      <c r="Q54" s="250">
        <f>MIN(D54:O54)</f>
        <v>11.69</v>
      </c>
      <c r="R54" s="165">
        <f>AVERAGE(D54:O54)</f>
        <v>16.928000000000001</v>
      </c>
      <c r="S54" s="248" t="s">
        <v>6</v>
      </c>
      <c r="T54" s="180" t="s">
        <v>7</v>
      </c>
    </row>
    <row r="55" spans="2:20" ht="24.95" customHeight="1" x14ac:dyDescent="0.2">
      <c r="B55" s="236" t="s">
        <v>58</v>
      </c>
      <c r="C55" s="217" t="s">
        <v>339</v>
      </c>
      <c r="D55" s="182">
        <v>2.2999999999999998</v>
      </c>
      <c r="E55" s="181">
        <v>1.86</v>
      </c>
      <c r="F55" s="251">
        <v>1.88</v>
      </c>
      <c r="G55" s="244">
        <v>2</v>
      </c>
      <c r="H55" s="244">
        <v>1.95</v>
      </c>
      <c r="I55" s="244"/>
      <c r="J55" s="244"/>
      <c r="K55" s="244"/>
      <c r="L55" s="244"/>
      <c r="M55" s="244"/>
      <c r="N55" s="244"/>
      <c r="O55" s="252"/>
      <c r="P55" s="249">
        <f>MAX(D55:O55)</f>
        <v>2.2999999999999998</v>
      </c>
      <c r="Q55" s="250">
        <f>MIN(D55:O55)</f>
        <v>1.86</v>
      </c>
      <c r="R55" s="165">
        <f>AVERAGE(D55:O55)</f>
        <v>1.9979999999999998</v>
      </c>
      <c r="S55" s="248" t="s">
        <v>6</v>
      </c>
      <c r="T55" s="180" t="s">
        <v>7</v>
      </c>
    </row>
    <row r="56" spans="2:20" ht="24.95" customHeight="1" thickBot="1" x14ac:dyDescent="0.25">
      <c r="B56" s="253" t="s">
        <v>59</v>
      </c>
      <c r="C56" s="254" t="s">
        <v>60</v>
      </c>
      <c r="D56" s="255">
        <v>59</v>
      </c>
      <c r="E56" s="256">
        <v>61.943979999999982</v>
      </c>
      <c r="F56" s="257">
        <v>61</v>
      </c>
      <c r="G56" s="258">
        <v>80.220107999999996</v>
      </c>
      <c r="H56" s="258">
        <v>66.831868</v>
      </c>
      <c r="I56" s="258"/>
      <c r="J56" s="258"/>
      <c r="K56" s="258"/>
      <c r="L56" s="258"/>
      <c r="M56" s="258"/>
      <c r="N56" s="258"/>
      <c r="O56" s="259"/>
      <c r="P56" s="249">
        <f>MAX(D56:O56)</f>
        <v>80.220107999999996</v>
      </c>
      <c r="Q56" s="250">
        <f>MIN(D56:O56)</f>
        <v>59</v>
      </c>
      <c r="R56" s="165">
        <f>AVERAGE(D56:O56)</f>
        <v>65.799191199999996</v>
      </c>
      <c r="S56" s="248" t="s">
        <v>6</v>
      </c>
      <c r="T56" s="260" t="s">
        <v>7</v>
      </c>
    </row>
    <row r="57" spans="2:20" ht="24.95" customHeight="1" x14ac:dyDescent="0.2">
      <c r="B57" s="261" t="s">
        <v>340</v>
      </c>
      <c r="C57" s="262"/>
      <c r="D57" s="263"/>
      <c r="E57" s="263"/>
      <c r="F57" s="263"/>
      <c r="G57" s="263"/>
      <c r="H57" s="263"/>
      <c r="I57" s="263"/>
      <c r="J57" s="263"/>
      <c r="K57" s="263"/>
      <c r="L57" s="263"/>
      <c r="M57" s="263"/>
      <c r="N57" s="263"/>
      <c r="O57" s="263"/>
      <c r="P57" s="263"/>
      <c r="Q57" s="263"/>
      <c r="R57" s="263"/>
      <c r="S57" s="262"/>
    </row>
    <row r="58" spans="2:20" ht="24.95" customHeight="1" x14ac:dyDescent="0.2">
      <c r="B58" s="138" t="s">
        <v>341</v>
      </c>
      <c r="N58" s="264"/>
    </row>
    <row r="60" spans="2:20" ht="24.95" customHeight="1" thickBot="1" x14ac:dyDescent="0.25">
      <c r="B60" s="140" t="str">
        <f>"คุณภาพน้ำดิบหน้าจุดรับน้ำดิบท่าม่วง เขื่อนแม่กลอง จังหวัดกาญจนบุรี ประจำปีงบประมาณ "&amp;B1&amp;""</f>
        <v>คุณภาพน้ำดิบหน้าจุดรับน้ำดิบท่าม่วง เขื่อนแม่กลอง จังหวัดกาญจนบุรี ประจำปีงบประมาณ 2566</v>
      </c>
    </row>
    <row r="61" spans="2:20" ht="24.95" customHeight="1" thickBot="1" x14ac:dyDescent="0.25">
      <c r="B61" s="142" t="s">
        <v>0</v>
      </c>
      <c r="C61" s="142" t="s">
        <v>1</v>
      </c>
      <c r="D61" s="266">
        <f t="shared" ref="D61:O61" si="7">D3</f>
        <v>44835</v>
      </c>
      <c r="E61" s="266">
        <f t="shared" si="7"/>
        <v>44867</v>
      </c>
      <c r="F61" s="266">
        <f t="shared" si="7"/>
        <v>44899</v>
      </c>
      <c r="G61" s="266">
        <f t="shared" si="7"/>
        <v>44931</v>
      </c>
      <c r="H61" s="266">
        <f t="shared" si="7"/>
        <v>44963</v>
      </c>
      <c r="I61" s="266">
        <f t="shared" si="7"/>
        <v>44995</v>
      </c>
      <c r="J61" s="266">
        <f t="shared" si="7"/>
        <v>45027</v>
      </c>
      <c r="K61" s="266">
        <f t="shared" si="7"/>
        <v>45059</v>
      </c>
      <c r="L61" s="266">
        <f t="shared" si="7"/>
        <v>45091</v>
      </c>
      <c r="M61" s="266">
        <f t="shared" si="7"/>
        <v>45123</v>
      </c>
      <c r="N61" s="266">
        <f t="shared" si="7"/>
        <v>45155</v>
      </c>
      <c r="O61" s="266">
        <f t="shared" si="7"/>
        <v>45187</v>
      </c>
      <c r="P61" s="144" t="s">
        <v>309</v>
      </c>
      <c r="Q61" s="145" t="s">
        <v>310</v>
      </c>
      <c r="R61" s="146" t="s">
        <v>311</v>
      </c>
      <c r="S61" s="147" t="s">
        <v>312</v>
      </c>
      <c r="T61" s="147" t="s">
        <v>171</v>
      </c>
    </row>
    <row r="62" spans="2:20" ht="24.95" customHeight="1" x14ac:dyDescent="0.2">
      <c r="B62" s="149" t="s">
        <v>5</v>
      </c>
      <c r="C62" s="150"/>
      <c r="D62" s="267">
        <v>6</v>
      </c>
      <c r="E62" s="268">
        <v>1</v>
      </c>
      <c r="F62" s="269">
        <v>13</v>
      </c>
      <c r="G62" s="269">
        <v>4</v>
      </c>
      <c r="H62" s="269">
        <v>6</v>
      </c>
      <c r="I62" s="269"/>
      <c r="J62" s="270"/>
      <c r="K62" s="270"/>
      <c r="L62" s="269"/>
      <c r="M62" s="269"/>
      <c r="N62" s="269"/>
      <c r="O62" s="271"/>
      <c r="P62" s="154" t="s">
        <v>7</v>
      </c>
      <c r="Q62" s="155" t="s">
        <v>7</v>
      </c>
      <c r="R62" s="156" t="s">
        <v>7</v>
      </c>
      <c r="S62" s="157" t="s">
        <v>6</v>
      </c>
      <c r="T62" s="157" t="s">
        <v>6</v>
      </c>
    </row>
    <row r="63" spans="2:20" ht="24.95" customHeight="1" x14ac:dyDescent="0.2">
      <c r="B63" s="158" t="s">
        <v>8</v>
      </c>
      <c r="C63" s="159" t="s">
        <v>9</v>
      </c>
      <c r="D63" s="182">
        <v>12.18</v>
      </c>
      <c r="E63" s="181">
        <v>11.28</v>
      </c>
      <c r="F63" s="272" t="s">
        <v>305</v>
      </c>
      <c r="G63" s="272">
        <v>11.34</v>
      </c>
      <c r="H63" s="272" t="s">
        <v>386</v>
      </c>
      <c r="I63" s="272"/>
      <c r="J63" s="272"/>
      <c r="K63" s="272"/>
      <c r="L63" s="272"/>
      <c r="M63" s="272"/>
      <c r="N63" s="272"/>
      <c r="O63" s="273"/>
      <c r="P63" s="163" t="s">
        <v>7</v>
      </c>
      <c r="Q63" s="164" t="s">
        <v>7</v>
      </c>
      <c r="R63" s="165" t="s">
        <v>7</v>
      </c>
      <c r="S63" s="166" t="s">
        <v>6</v>
      </c>
      <c r="T63" s="166" t="s">
        <v>6</v>
      </c>
    </row>
    <row r="64" spans="2:20" ht="24.95" customHeight="1" x14ac:dyDescent="0.2">
      <c r="B64" s="158" t="s">
        <v>313</v>
      </c>
      <c r="C64" s="159" t="s">
        <v>11</v>
      </c>
      <c r="D64" s="167">
        <v>22.2</v>
      </c>
      <c r="E64" s="169">
        <v>20.3</v>
      </c>
      <c r="F64" s="168">
        <v>22.9</v>
      </c>
      <c r="G64" s="169">
        <v>22.7</v>
      </c>
      <c r="H64" s="168">
        <v>21.2</v>
      </c>
      <c r="I64" s="169"/>
      <c r="J64" s="272"/>
      <c r="L64" s="274"/>
      <c r="M64" s="169"/>
      <c r="N64" s="169"/>
      <c r="O64" s="275"/>
      <c r="P64" s="171">
        <f>MAX(D64:O64)</f>
        <v>22.9</v>
      </c>
      <c r="Q64" s="172">
        <f>MIN(D64:O64)</f>
        <v>20.3</v>
      </c>
      <c r="R64" s="173">
        <f>AVERAGE(D64:O64)</f>
        <v>21.860000000000003</v>
      </c>
      <c r="S64" s="166" t="s">
        <v>6</v>
      </c>
      <c r="T64" s="166" t="s">
        <v>6</v>
      </c>
    </row>
    <row r="65" spans="2:20" ht="24.95" customHeight="1" x14ac:dyDescent="0.2">
      <c r="B65" s="174" t="s">
        <v>12</v>
      </c>
      <c r="C65" s="175" t="s">
        <v>13</v>
      </c>
      <c r="D65" s="167">
        <v>11</v>
      </c>
      <c r="E65" s="168">
        <v>6</v>
      </c>
      <c r="F65" s="168">
        <v>4</v>
      </c>
      <c r="G65" s="168">
        <v>3</v>
      </c>
      <c r="H65" s="168">
        <v>4</v>
      </c>
      <c r="I65" s="176"/>
      <c r="J65" s="272"/>
      <c r="K65" s="168"/>
      <c r="L65" s="276"/>
      <c r="M65" s="176"/>
      <c r="N65" s="176"/>
      <c r="O65" s="277"/>
      <c r="P65" s="177">
        <f>MAX(D65:O65)</f>
        <v>11</v>
      </c>
      <c r="Q65" s="178">
        <f>MIN(D65:O65)</f>
        <v>3</v>
      </c>
      <c r="R65" s="179">
        <f>AVERAGE(D65:O65)</f>
        <v>5.6</v>
      </c>
      <c r="S65" s="180" t="s">
        <v>7</v>
      </c>
      <c r="T65" s="180" t="s">
        <v>7</v>
      </c>
    </row>
    <row r="66" spans="2:20" ht="24.95" customHeight="1" x14ac:dyDescent="0.2">
      <c r="B66" s="174" t="s">
        <v>14</v>
      </c>
      <c r="C66" s="175"/>
      <c r="D66" s="167" t="s">
        <v>61</v>
      </c>
      <c r="E66" s="168" t="s">
        <v>61</v>
      </c>
      <c r="F66" s="168" t="s">
        <v>61</v>
      </c>
      <c r="G66" s="168" t="s">
        <v>61</v>
      </c>
      <c r="H66" s="168" t="s">
        <v>61</v>
      </c>
      <c r="I66" s="278"/>
      <c r="J66" s="272"/>
      <c r="K66" s="168"/>
      <c r="L66" s="276"/>
      <c r="M66" s="278"/>
      <c r="N66" s="278"/>
      <c r="O66" s="279"/>
      <c r="P66" s="171" t="s">
        <v>61</v>
      </c>
      <c r="Q66" s="172" t="s">
        <v>61</v>
      </c>
      <c r="R66" s="173" t="s">
        <v>61</v>
      </c>
      <c r="S66" s="180" t="s">
        <v>7</v>
      </c>
      <c r="T66" s="180" t="s">
        <v>7</v>
      </c>
    </row>
    <row r="67" spans="2:20" ht="24.95" customHeight="1" x14ac:dyDescent="0.2">
      <c r="B67" s="174" t="s">
        <v>358</v>
      </c>
      <c r="C67" s="175" t="s">
        <v>315</v>
      </c>
      <c r="D67" s="182">
        <v>26.6</v>
      </c>
      <c r="E67" s="181">
        <v>6.97</v>
      </c>
      <c r="F67" s="181">
        <v>6.41</v>
      </c>
      <c r="G67" s="181">
        <v>6.15</v>
      </c>
      <c r="H67" s="181">
        <v>3.89</v>
      </c>
      <c r="I67" s="181"/>
      <c r="J67" s="272"/>
      <c r="K67" s="181"/>
      <c r="L67" s="280"/>
      <c r="M67" s="181"/>
      <c r="N67" s="181"/>
      <c r="O67" s="281"/>
      <c r="P67" s="171">
        <f>MAX(D67:O67)</f>
        <v>26.6</v>
      </c>
      <c r="Q67" s="172">
        <f t="shared" ref="Q67:Q81" si="8">MIN(D67:O67)</f>
        <v>3.89</v>
      </c>
      <c r="R67" s="173">
        <f>AVERAGE(D67:O67)</f>
        <v>10.004000000000001</v>
      </c>
      <c r="S67" s="180" t="s">
        <v>7</v>
      </c>
      <c r="T67" s="180" t="s">
        <v>7</v>
      </c>
    </row>
    <row r="68" spans="2:20" ht="24.95" customHeight="1" x14ac:dyDescent="0.2">
      <c r="B68" s="174" t="s">
        <v>16</v>
      </c>
      <c r="C68" s="175"/>
      <c r="D68" s="167">
        <v>7.83</v>
      </c>
      <c r="E68" s="168">
        <v>7.89</v>
      </c>
      <c r="F68" s="168">
        <v>7.88</v>
      </c>
      <c r="G68" s="168">
        <v>7.98</v>
      </c>
      <c r="H68" s="168">
        <v>7.86</v>
      </c>
      <c r="I68" s="181"/>
      <c r="J68" s="272"/>
      <c r="K68" s="181"/>
      <c r="L68" s="276"/>
      <c r="M68" s="181"/>
      <c r="N68" s="181"/>
      <c r="O68" s="281"/>
      <c r="P68" s="163">
        <f>MAX(D68:O68)</f>
        <v>7.98</v>
      </c>
      <c r="Q68" s="164">
        <f t="shared" si="8"/>
        <v>7.83</v>
      </c>
      <c r="R68" s="165">
        <f>AVERAGE(D68:O68)</f>
        <v>7.8879999999999999</v>
      </c>
      <c r="S68" s="166" t="s">
        <v>17</v>
      </c>
      <c r="T68" s="166" t="s">
        <v>6</v>
      </c>
    </row>
    <row r="69" spans="2:20" ht="24.95" customHeight="1" x14ac:dyDescent="0.2">
      <c r="B69" s="174" t="s">
        <v>359</v>
      </c>
      <c r="C69" s="183" t="s">
        <v>19</v>
      </c>
      <c r="D69" s="167">
        <v>243</v>
      </c>
      <c r="E69" s="168">
        <v>270</v>
      </c>
      <c r="F69" s="168">
        <v>243</v>
      </c>
      <c r="G69" s="168">
        <v>232</v>
      </c>
      <c r="H69" s="168">
        <v>232</v>
      </c>
      <c r="I69" s="176"/>
      <c r="J69" s="282"/>
      <c r="K69" s="168"/>
      <c r="L69" s="276"/>
      <c r="M69" s="176"/>
      <c r="N69" s="176"/>
      <c r="O69" s="277"/>
      <c r="P69" s="177">
        <f>MAX(D69:O69)</f>
        <v>270</v>
      </c>
      <c r="Q69" s="178">
        <f t="shared" si="8"/>
        <v>232</v>
      </c>
      <c r="R69" s="179">
        <f>AVERAGE(D69:O69)</f>
        <v>244</v>
      </c>
      <c r="S69" s="180" t="s">
        <v>7</v>
      </c>
      <c r="T69" s="180" t="s">
        <v>7</v>
      </c>
    </row>
    <row r="70" spans="2:20" ht="24.95" customHeight="1" x14ac:dyDescent="0.2">
      <c r="B70" s="185" t="s">
        <v>365</v>
      </c>
      <c r="C70" s="186" t="s">
        <v>20</v>
      </c>
      <c r="D70" s="182">
        <v>0.11</v>
      </c>
      <c r="E70" s="181">
        <v>0.13</v>
      </c>
      <c r="F70" s="181">
        <v>0.12</v>
      </c>
      <c r="G70" s="187">
        <v>0.12</v>
      </c>
      <c r="H70" s="187">
        <v>0.11</v>
      </c>
      <c r="I70" s="187"/>
      <c r="J70" s="188"/>
      <c r="K70" s="181"/>
      <c r="L70" s="187"/>
      <c r="M70" s="187"/>
      <c r="N70" s="187"/>
      <c r="O70" s="189"/>
      <c r="P70" s="163">
        <f>MAX(D70:O70)</f>
        <v>0.13</v>
      </c>
      <c r="Q70" s="164">
        <f t="shared" si="8"/>
        <v>0.11</v>
      </c>
      <c r="R70" s="165">
        <f>AVERAGE(D70:O70)</f>
        <v>0.11799999999999999</v>
      </c>
      <c r="S70" s="190" t="s">
        <v>7</v>
      </c>
      <c r="T70" s="180" t="s">
        <v>7</v>
      </c>
    </row>
    <row r="71" spans="2:20" ht="24.95" customHeight="1" x14ac:dyDescent="0.2">
      <c r="B71" s="174" t="s">
        <v>21</v>
      </c>
      <c r="C71" s="175" t="s">
        <v>22</v>
      </c>
      <c r="D71" s="167">
        <v>114</v>
      </c>
      <c r="E71" s="168">
        <v>130</v>
      </c>
      <c r="F71" s="168">
        <v>121</v>
      </c>
      <c r="G71" s="168">
        <v>114</v>
      </c>
      <c r="H71" s="168">
        <v>118</v>
      </c>
      <c r="I71" s="176"/>
      <c r="J71" s="282"/>
      <c r="L71" s="276"/>
      <c r="M71" s="176"/>
      <c r="N71" s="176"/>
      <c r="O71" s="277"/>
      <c r="P71" s="177">
        <f t="shared" ref="P71:P92" si="9">MAX(D71:O71)</f>
        <v>130</v>
      </c>
      <c r="Q71" s="178">
        <f t="shared" si="8"/>
        <v>114</v>
      </c>
      <c r="R71" s="179">
        <f t="shared" ref="R71:R80" si="10">AVERAGE(D71:O71)</f>
        <v>119.4</v>
      </c>
      <c r="S71" s="180" t="s">
        <v>7</v>
      </c>
      <c r="T71" s="180" t="s">
        <v>7</v>
      </c>
    </row>
    <row r="72" spans="2:20" ht="24.95" customHeight="1" x14ac:dyDescent="0.2">
      <c r="B72" s="191" t="s">
        <v>23</v>
      </c>
      <c r="C72" s="175" t="s">
        <v>22</v>
      </c>
      <c r="D72" s="167">
        <v>0</v>
      </c>
      <c r="E72" s="168">
        <v>0</v>
      </c>
      <c r="F72" s="168">
        <v>0</v>
      </c>
      <c r="G72" s="168">
        <v>0</v>
      </c>
      <c r="H72" s="168">
        <v>0</v>
      </c>
      <c r="I72" s="176"/>
      <c r="J72" s="176"/>
      <c r="K72" s="176"/>
      <c r="L72" s="276"/>
      <c r="M72" s="176"/>
      <c r="N72" s="176"/>
      <c r="O72" s="277"/>
      <c r="P72" s="177">
        <f t="shared" si="9"/>
        <v>0</v>
      </c>
      <c r="Q72" s="178">
        <f t="shared" si="8"/>
        <v>0</v>
      </c>
      <c r="R72" s="179">
        <f t="shared" si="10"/>
        <v>0</v>
      </c>
      <c r="S72" s="166" t="s">
        <v>6</v>
      </c>
      <c r="T72" s="166" t="s">
        <v>6</v>
      </c>
    </row>
    <row r="73" spans="2:20" ht="24.95" customHeight="1" x14ac:dyDescent="0.2">
      <c r="B73" s="174" t="s">
        <v>24</v>
      </c>
      <c r="C73" s="175" t="s">
        <v>22</v>
      </c>
      <c r="D73" s="167">
        <v>170</v>
      </c>
      <c r="E73" s="168">
        <v>174</v>
      </c>
      <c r="F73" s="168">
        <v>156</v>
      </c>
      <c r="G73" s="168">
        <v>145</v>
      </c>
      <c r="H73" s="168">
        <v>143</v>
      </c>
      <c r="I73" s="176"/>
      <c r="J73" s="176"/>
      <c r="K73" s="176"/>
      <c r="L73" s="276"/>
      <c r="M73" s="176"/>
      <c r="N73" s="176"/>
      <c r="O73" s="277"/>
      <c r="P73" s="177">
        <f t="shared" si="9"/>
        <v>174</v>
      </c>
      <c r="Q73" s="178">
        <f t="shared" si="8"/>
        <v>143</v>
      </c>
      <c r="R73" s="179">
        <f t="shared" si="10"/>
        <v>157.6</v>
      </c>
      <c r="S73" s="166" t="s">
        <v>6</v>
      </c>
      <c r="T73" s="166" t="s">
        <v>6</v>
      </c>
    </row>
    <row r="74" spans="2:20" ht="24.95" customHeight="1" x14ac:dyDescent="0.2">
      <c r="B74" s="174" t="s">
        <v>25</v>
      </c>
      <c r="C74" s="175" t="s">
        <v>22</v>
      </c>
      <c r="D74" s="167">
        <v>146</v>
      </c>
      <c r="E74" s="168">
        <v>162</v>
      </c>
      <c r="F74" s="168">
        <v>146</v>
      </c>
      <c r="G74" s="168">
        <v>139</v>
      </c>
      <c r="H74" s="168">
        <v>139</v>
      </c>
      <c r="I74" s="176"/>
      <c r="J74" s="176"/>
      <c r="K74" s="176"/>
      <c r="L74" s="276"/>
      <c r="M74" s="176"/>
      <c r="N74" s="176"/>
      <c r="O74" s="277"/>
      <c r="P74" s="177">
        <f t="shared" si="9"/>
        <v>162</v>
      </c>
      <c r="Q74" s="178">
        <f t="shared" si="8"/>
        <v>139</v>
      </c>
      <c r="R74" s="179">
        <f t="shared" si="10"/>
        <v>146.4</v>
      </c>
      <c r="S74" s="180" t="s">
        <v>7</v>
      </c>
      <c r="T74" s="180" t="s">
        <v>7</v>
      </c>
    </row>
    <row r="75" spans="2:20" ht="24.95" customHeight="1" x14ac:dyDescent="0.2">
      <c r="B75" s="174" t="s">
        <v>26</v>
      </c>
      <c r="C75" s="175" t="s">
        <v>22</v>
      </c>
      <c r="D75" s="167">
        <v>24</v>
      </c>
      <c r="E75" s="168">
        <v>12</v>
      </c>
      <c r="F75" s="168">
        <v>10</v>
      </c>
      <c r="G75" s="168">
        <v>6</v>
      </c>
      <c r="H75" s="168">
        <v>4</v>
      </c>
      <c r="I75" s="176"/>
      <c r="J75" s="176"/>
      <c r="K75" s="176"/>
      <c r="L75" s="276"/>
      <c r="M75" s="176"/>
      <c r="N75" s="176"/>
      <c r="O75" s="277"/>
      <c r="P75" s="177">
        <f t="shared" si="9"/>
        <v>24</v>
      </c>
      <c r="Q75" s="178">
        <f t="shared" si="8"/>
        <v>4</v>
      </c>
      <c r="R75" s="179">
        <f t="shared" si="10"/>
        <v>11.2</v>
      </c>
      <c r="S75" s="180" t="s">
        <v>7</v>
      </c>
      <c r="T75" s="180" t="s">
        <v>7</v>
      </c>
    </row>
    <row r="76" spans="2:20" ht="24.95" customHeight="1" x14ac:dyDescent="0.2">
      <c r="B76" s="174" t="s">
        <v>27</v>
      </c>
      <c r="C76" s="175" t="s">
        <v>22</v>
      </c>
      <c r="D76" s="167">
        <v>120</v>
      </c>
      <c r="E76" s="168">
        <v>127</v>
      </c>
      <c r="F76" s="168">
        <v>117</v>
      </c>
      <c r="G76" s="168">
        <v>113</v>
      </c>
      <c r="H76" s="168">
        <v>117</v>
      </c>
      <c r="I76" s="176"/>
      <c r="J76" s="176"/>
      <c r="K76" s="176"/>
      <c r="L76" s="276"/>
      <c r="M76" s="176"/>
      <c r="N76" s="176"/>
      <c r="O76" s="277"/>
      <c r="P76" s="177">
        <f t="shared" si="9"/>
        <v>127</v>
      </c>
      <c r="Q76" s="178">
        <f t="shared" si="8"/>
        <v>113</v>
      </c>
      <c r="R76" s="179">
        <f t="shared" si="10"/>
        <v>118.8</v>
      </c>
      <c r="S76" s="180" t="s">
        <v>7</v>
      </c>
      <c r="T76" s="180" t="s">
        <v>7</v>
      </c>
    </row>
    <row r="77" spans="2:20" ht="24.95" customHeight="1" x14ac:dyDescent="0.2">
      <c r="B77" s="174" t="s">
        <v>28</v>
      </c>
      <c r="C77" s="175" t="s">
        <v>22</v>
      </c>
      <c r="D77" s="167">
        <v>114</v>
      </c>
      <c r="E77" s="168">
        <v>127</v>
      </c>
      <c r="F77" s="168">
        <v>117</v>
      </c>
      <c r="G77" s="168">
        <v>113</v>
      </c>
      <c r="H77" s="168">
        <v>117</v>
      </c>
      <c r="I77" s="176"/>
      <c r="J77" s="176"/>
      <c r="K77" s="176"/>
      <c r="L77" s="276"/>
      <c r="M77" s="176"/>
      <c r="N77" s="176"/>
      <c r="O77" s="277"/>
      <c r="P77" s="177">
        <f t="shared" si="9"/>
        <v>127</v>
      </c>
      <c r="Q77" s="178">
        <f t="shared" si="8"/>
        <v>113</v>
      </c>
      <c r="R77" s="179">
        <f t="shared" si="10"/>
        <v>117.6</v>
      </c>
      <c r="S77" s="180" t="s">
        <v>7</v>
      </c>
      <c r="T77" s="180" t="s">
        <v>7</v>
      </c>
    </row>
    <row r="78" spans="2:20" ht="24.95" customHeight="1" x14ac:dyDescent="0.2">
      <c r="B78" s="174" t="s">
        <v>29</v>
      </c>
      <c r="C78" s="175" t="s">
        <v>22</v>
      </c>
      <c r="D78" s="167">
        <v>6</v>
      </c>
      <c r="E78" s="168">
        <v>0</v>
      </c>
      <c r="F78" s="168">
        <v>0</v>
      </c>
      <c r="G78" s="168">
        <v>0</v>
      </c>
      <c r="H78" s="168">
        <v>0</v>
      </c>
      <c r="I78" s="176"/>
      <c r="J78" s="176"/>
      <c r="K78" s="176"/>
      <c r="L78" s="276"/>
      <c r="M78" s="176"/>
      <c r="N78" s="176"/>
      <c r="O78" s="277"/>
      <c r="P78" s="177">
        <f t="shared" si="9"/>
        <v>6</v>
      </c>
      <c r="Q78" s="178">
        <f t="shared" si="8"/>
        <v>0</v>
      </c>
      <c r="R78" s="179">
        <f t="shared" si="10"/>
        <v>1.2</v>
      </c>
      <c r="S78" s="180" t="s">
        <v>7</v>
      </c>
      <c r="T78" s="180" t="s">
        <v>7</v>
      </c>
    </row>
    <row r="79" spans="2:20" ht="24.95" customHeight="1" x14ac:dyDescent="0.2">
      <c r="B79" s="174" t="s">
        <v>30</v>
      </c>
      <c r="C79" s="175" t="s">
        <v>22</v>
      </c>
      <c r="D79" s="167">
        <v>4</v>
      </c>
      <c r="E79" s="168">
        <v>5</v>
      </c>
      <c r="F79" s="168">
        <v>3</v>
      </c>
      <c r="G79" s="168">
        <v>2</v>
      </c>
      <c r="H79" s="168">
        <v>1</v>
      </c>
      <c r="I79" s="176"/>
      <c r="J79" s="176"/>
      <c r="K79" s="176"/>
      <c r="L79" s="276"/>
      <c r="M79" s="176"/>
      <c r="N79" s="176"/>
      <c r="O79" s="277"/>
      <c r="P79" s="177">
        <f t="shared" si="9"/>
        <v>5</v>
      </c>
      <c r="Q79" s="178">
        <f t="shared" si="8"/>
        <v>1</v>
      </c>
      <c r="R79" s="179">
        <f t="shared" si="10"/>
        <v>3</v>
      </c>
      <c r="S79" s="180" t="s">
        <v>7</v>
      </c>
      <c r="T79" s="180" t="s">
        <v>7</v>
      </c>
    </row>
    <row r="80" spans="2:20" ht="24.95" customHeight="1" x14ac:dyDescent="0.2">
      <c r="B80" s="174" t="s">
        <v>31</v>
      </c>
      <c r="C80" s="175" t="s">
        <v>22</v>
      </c>
      <c r="D80" s="167">
        <v>6</v>
      </c>
      <c r="E80" s="168">
        <v>7</v>
      </c>
      <c r="F80" s="168">
        <v>6</v>
      </c>
      <c r="G80" s="168">
        <v>3</v>
      </c>
      <c r="H80" s="168">
        <v>5</v>
      </c>
      <c r="I80" s="176"/>
      <c r="J80" s="176"/>
      <c r="K80" s="176"/>
      <c r="L80" s="276"/>
      <c r="M80" s="176"/>
      <c r="N80" s="176"/>
      <c r="O80" s="277"/>
      <c r="P80" s="177">
        <f t="shared" si="9"/>
        <v>7</v>
      </c>
      <c r="Q80" s="178">
        <f t="shared" si="8"/>
        <v>3</v>
      </c>
      <c r="R80" s="179">
        <f t="shared" si="10"/>
        <v>5.4</v>
      </c>
      <c r="S80" s="180" t="s">
        <v>7</v>
      </c>
      <c r="T80" s="180" t="s">
        <v>7</v>
      </c>
    </row>
    <row r="81" spans="2:20" ht="24.95" customHeight="1" x14ac:dyDescent="0.2">
      <c r="B81" s="174" t="s">
        <v>32</v>
      </c>
      <c r="C81" s="175" t="s">
        <v>22</v>
      </c>
      <c r="D81" s="193">
        <v>2.4</v>
      </c>
      <c r="E81" s="192">
        <v>1.74</v>
      </c>
      <c r="F81" s="193">
        <v>2.75</v>
      </c>
      <c r="G81" s="193">
        <v>0.95</v>
      </c>
      <c r="H81" s="193">
        <v>0.97</v>
      </c>
      <c r="I81" s="192"/>
      <c r="J81" s="181"/>
      <c r="K81" s="192"/>
      <c r="L81" s="283"/>
      <c r="M81" s="192"/>
      <c r="N81" s="192"/>
      <c r="O81" s="192"/>
      <c r="P81" s="163">
        <f t="shared" si="9"/>
        <v>2.75</v>
      </c>
      <c r="Q81" s="164">
        <f t="shared" si="8"/>
        <v>0.95</v>
      </c>
      <c r="R81" s="165">
        <f>AVERAGE(D81:O81)</f>
        <v>1.762</v>
      </c>
      <c r="S81" s="180" t="s">
        <v>7</v>
      </c>
      <c r="T81" s="180" t="s">
        <v>7</v>
      </c>
    </row>
    <row r="82" spans="2:20" ht="24.95" customHeight="1" x14ac:dyDescent="0.2">
      <c r="B82" s="174" t="s">
        <v>33</v>
      </c>
      <c r="C82" s="175" t="s">
        <v>22</v>
      </c>
      <c r="D82" s="194">
        <v>2.4E-2</v>
      </c>
      <c r="E82" s="194">
        <v>2.1000000000000001E-2</v>
      </c>
      <c r="F82" s="194" t="s">
        <v>62</v>
      </c>
      <c r="G82" s="193">
        <v>0.06</v>
      </c>
      <c r="H82" s="193">
        <v>5.8000000000000003E-2</v>
      </c>
      <c r="I82" s="194"/>
      <c r="J82" s="181"/>
      <c r="K82" s="194"/>
      <c r="L82" s="284"/>
      <c r="M82" s="194"/>
      <c r="N82" s="194"/>
      <c r="O82" s="194"/>
      <c r="P82" s="195">
        <f t="shared" si="9"/>
        <v>0.06</v>
      </c>
      <c r="Q82" s="196" t="s">
        <v>62</v>
      </c>
      <c r="R82" s="197">
        <f>AVERAGE(D82:O82)</f>
        <v>4.0750000000000001E-2</v>
      </c>
      <c r="S82" s="180">
        <v>0.5</v>
      </c>
      <c r="T82" s="198">
        <v>0</v>
      </c>
    </row>
    <row r="83" spans="2:20" ht="24.95" customHeight="1" x14ac:dyDescent="0.2">
      <c r="B83" s="174" t="s">
        <v>320</v>
      </c>
      <c r="C83" s="175" t="s">
        <v>22</v>
      </c>
      <c r="D83" s="193">
        <v>0.91</v>
      </c>
      <c r="E83" s="193">
        <v>0.48</v>
      </c>
      <c r="F83" s="192">
        <v>0.31</v>
      </c>
      <c r="G83" s="192">
        <v>0.28999999999999998</v>
      </c>
      <c r="H83" s="193">
        <v>0.24</v>
      </c>
      <c r="I83" s="194"/>
      <c r="J83" s="181"/>
      <c r="K83" s="194"/>
      <c r="L83" s="192"/>
      <c r="M83" s="192"/>
      <c r="N83" s="192"/>
      <c r="O83" s="192"/>
      <c r="P83" s="195">
        <f t="shared" si="9"/>
        <v>0.91</v>
      </c>
      <c r="Q83" s="196" t="s">
        <v>62</v>
      </c>
      <c r="R83" s="197">
        <f>AVERAGE(D83:O83)</f>
        <v>0.44600000000000006</v>
      </c>
      <c r="S83" s="199">
        <v>5</v>
      </c>
      <c r="T83" s="198">
        <v>0.01</v>
      </c>
    </row>
    <row r="84" spans="2:20" ht="24.95" customHeight="1" x14ac:dyDescent="0.2">
      <c r="B84" s="174" t="s">
        <v>321</v>
      </c>
      <c r="C84" s="200" t="s">
        <v>22</v>
      </c>
      <c r="D84" s="285">
        <v>4.0000000000000001E-3</v>
      </c>
      <c r="E84" s="285">
        <v>2.9000000000000001E-2</v>
      </c>
      <c r="F84" s="285">
        <v>4.0000000000000001E-3</v>
      </c>
      <c r="G84" s="286">
        <v>5.0999999999999997E-2</v>
      </c>
      <c r="H84" s="287">
        <v>1.0999999999999999E-2</v>
      </c>
      <c r="I84" s="286"/>
      <c r="J84" s="181"/>
      <c r="K84" s="286"/>
      <c r="L84" s="286"/>
      <c r="M84" s="286"/>
      <c r="N84" s="286"/>
      <c r="O84" s="286"/>
      <c r="P84" s="195">
        <f t="shared" si="9"/>
        <v>5.0999999999999997E-2</v>
      </c>
      <c r="Q84" s="201" t="s">
        <v>62</v>
      </c>
      <c r="R84" s="197">
        <f>AVERAGE(D84:O84)</f>
        <v>1.9799999999999998E-2</v>
      </c>
      <c r="S84" s="202" t="s">
        <v>7</v>
      </c>
      <c r="T84" s="198">
        <v>0.01</v>
      </c>
    </row>
    <row r="85" spans="2:20" ht="24.95" customHeight="1" x14ac:dyDescent="0.2">
      <c r="B85" s="174" t="s">
        <v>34</v>
      </c>
      <c r="C85" s="175" t="s">
        <v>22</v>
      </c>
      <c r="D85" s="193">
        <v>0.3</v>
      </c>
      <c r="E85" s="193">
        <v>0.8</v>
      </c>
      <c r="F85" s="194">
        <v>0.1</v>
      </c>
      <c r="G85" s="203">
        <v>0.5</v>
      </c>
      <c r="H85" s="193">
        <v>0.2</v>
      </c>
      <c r="I85" s="203"/>
      <c r="J85" s="181"/>
      <c r="K85" s="203"/>
      <c r="L85" s="203"/>
      <c r="M85" s="203"/>
      <c r="N85" s="203"/>
      <c r="O85" s="203"/>
      <c r="P85" s="195">
        <f t="shared" si="9"/>
        <v>0.8</v>
      </c>
      <c r="Q85" s="196">
        <f t="shared" ref="Q85:Q90" si="11">MIN(D85:O85)</f>
        <v>0.1</v>
      </c>
      <c r="R85" s="197">
        <f t="shared" ref="R85:R91" si="12">AVERAGE(D85:O85)</f>
        <v>0.38</v>
      </c>
      <c r="S85" s="166" t="s">
        <v>6</v>
      </c>
      <c r="T85" s="180" t="s">
        <v>7</v>
      </c>
    </row>
    <row r="86" spans="2:20" ht="24.95" customHeight="1" x14ac:dyDescent="0.2">
      <c r="B86" s="174" t="s">
        <v>35</v>
      </c>
      <c r="C86" s="175" t="s">
        <v>22</v>
      </c>
      <c r="D86" s="193">
        <v>0.06</v>
      </c>
      <c r="E86" s="193">
        <v>0.08</v>
      </c>
      <c r="F86" s="194">
        <v>0.02</v>
      </c>
      <c r="G86" s="192">
        <v>0.01</v>
      </c>
      <c r="H86" s="193">
        <v>0.04</v>
      </c>
      <c r="I86" s="192"/>
      <c r="J86" s="181"/>
      <c r="K86" s="192"/>
      <c r="L86" s="192"/>
      <c r="M86" s="192"/>
      <c r="N86" s="192"/>
      <c r="O86" s="192"/>
      <c r="P86" s="195">
        <f t="shared" si="9"/>
        <v>0.08</v>
      </c>
      <c r="Q86" s="196">
        <f t="shared" si="11"/>
        <v>0.01</v>
      </c>
      <c r="R86" s="197">
        <f t="shared" si="12"/>
        <v>4.2000000000000003E-2</v>
      </c>
      <c r="S86" s="166" t="s">
        <v>6</v>
      </c>
      <c r="T86" s="180" t="s">
        <v>7</v>
      </c>
    </row>
    <row r="87" spans="2:20" ht="24.95" customHeight="1" x14ac:dyDescent="0.2">
      <c r="B87" s="174" t="s">
        <v>36</v>
      </c>
      <c r="C87" s="175" t="s">
        <v>22</v>
      </c>
      <c r="D87" s="203">
        <v>34.299999999999997</v>
      </c>
      <c r="E87" s="203">
        <v>26</v>
      </c>
      <c r="F87" s="193">
        <v>34.200000000000003</v>
      </c>
      <c r="G87" s="193">
        <v>30.8</v>
      </c>
      <c r="H87" s="193">
        <v>34.4</v>
      </c>
      <c r="I87" s="203"/>
      <c r="J87" s="181"/>
      <c r="K87" s="203"/>
      <c r="L87" s="203"/>
      <c r="M87" s="203"/>
      <c r="N87" s="203"/>
      <c r="O87" s="203"/>
      <c r="P87" s="163">
        <f t="shared" si="9"/>
        <v>34.4</v>
      </c>
      <c r="Q87" s="164">
        <f t="shared" si="11"/>
        <v>26</v>
      </c>
      <c r="R87" s="165">
        <f t="shared" si="12"/>
        <v>31.939999999999998</v>
      </c>
      <c r="S87" s="180" t="s">
        <v>7</v>
      </c>
      <c r="T87" s="180" t="s">
        <v>7</v>
      </c>
    </row>
    <row r="88" spans="2:20" ht="24.95" customHeight="1" x14ac:dyDescent="0.2">
      <c r="B88" s="174" t="s">
        <v>37</v>
      </c>
      <c r="C88" s="175" t="s">
        <v>22</v>
      </c>
      <c r="D88" s="192">
        <v>0.32519999999999999</v>
      </c>
      <c r="E88" s="192">
        <v>0.33</v>
      </c>
      <c r="F88" s="192">
        <v>0.16669999999999999</v>
      </c>
      <c r="G88" s="192">
        <v>0.13600000000000001</v>
      </c>
      <c r="H88" s="193">
        <v>0.11940000000000001</v>
      </c>
      <c r="I88" s="192"/>
      <c r="J88" s="181"/>
      <c r="K88" s="192"/>
      <c r="L88" s="192"/>
      <c r="M88" s="192"/>
      <c r="N88" s="192"/>
      <c r="O88" s="192"/>
      <c r="P88" s="163">
        <f t="shared" si="9"/>
        <v>0.33</v>
      </c>
      <c r="Q88" s="164">
        <f t="shared" si="11"/>
        <v>0.11940000000000001</v>
      </c>
      <c r="R88" s="165">
        <f t="shared" si="12"/>
        <v>0.21545999999999998</v>
      </c>
      <c r="S88" s="180" t="s">
        <v>7</v>
      </c>
      <c r="T88" s="180" t="s">
        <v>7</v>
      </c>
    </row>
    <row r="89" spans="2:20" ht="24.95" customHeight="1" x14ac:dyDescent="0.2">
      <c r="B89" s="174" t="s">
        <v>38</v>
      </c>
      <c r="C89" s="175" t="s">
        <v>22</v>
      </c>
      <c r="D89" s="193">
        <v>0.16</v>
      </c>
      <c r="E89" s="193">
        <v>0.19</v>
      </c>
      <c r="F89" s="193">
        <v>0.21</v>
      </c>
      <c r="G89" s="193">
        <v>0.12</v>
      </c>
      <c r="H89" s="193">
        <v>0.08</v>
      </c>
      <c r="I89" s="192"/>
      <c r="J89" s="181"/>
      <c r="K89" s="192"/>
      <c r="L89" s="192"/>
      <c r="M89" s="192"/>
      <c r="N89" s="192"/>
      <c r="O89" s="192"/>
      <c r="P89" s="163">
        <f t="shared" si="9"/>
        <v>0.21</v>
      </c>
      <c r="Q89" s="164">
        <f t="shared" si="11"/>
        <v>0.08</v>
      </c>
      <c r="R89" s="165">
        <f t="shared" si="12"/>
        <v>0.15199999999999997</v>
      </c>
      <c r="S89" s="180" t="s">
        <v>7</v>
      </c>
      <c r="T89" s="180" t="s">
        <v>7</v>
      </c>
    </row>
    <row r="90" spans="2:20" ht="24.95" customHeight="1" x14ac:dyDescent="0.2">
      <c r="B90" s="174" t="s">
        <v>39</v>
      </c>
      <c r="C90" s="175" t="s">
        <v>22</v>
      </c>
      <c r="D90" s="193">
        <v>4.7199999999999999E-2</v>
      </c>
      <c r="E90" s="193">
        <v>0.09</v>
      </c>
      <c r="F90" s="193">
        <v>5.7099999999999998E-2</v>
      </c>
      <c r="G90" s="193">
        <v>4.5999999999999999E-2</v>
      </c>
      <c r="H90" s="193">
        <v>3.7769999999999998E-2</v>
      </c>
      <c r="I90" s="192"/>
      <c r="J90" s="181"/>
      <c r="K90" s="192"/>
      <c r="L90" s="192"/>
      <c r="M90" s="192"/>
      <c r="N90" s="192"/>
      <c r="O90" s="192"/>
      <c r="P90" s="163">
        <f t="shared" si="9"/>
        <v>0.09</v>
      </c>
      <c r="Q90" s="164">
        <f t="shared" si="11"/>
        <v>3.7769999999999998E-2</v>
      </c>
      <c r="R90" s="165">
        <f t="shared" si="12"/>
        <v>5.5613999999999983E-2</v>
      </c>
      <c r="S90" s="204">
        <v>1</v>
      </c>
      <c r="T90" s="204" t="s">
        <v>6</v>
      </c>
    </row>
    <row r="91" spans="2:20" ht="24.95" customHeight="1" x14ac:dyDescent="0.2">
      <c r="B91" s="174" t="s">
        <v>40</v>
      </c>
      <c r="C91" s="175" t="s">
        <v>22</v>
      </c>
      <c r="D91" s="193">
        <v>8.2200000000000006</v>
      </c>
      <c r="E91" s="192">
        <v>14.88</v>
      </c>
      <c r="F91" s="192">
        <v>7.56</v>
      </c>
      <c r="G91" s="192">
        <v>8.64</v>
      </c>
      <c r="H91" s="192">
        <v>7.44</v>
      </c>
      <c r="I91" s="192"/>
      <c r="J91" s="181"/>
      <c r="K91" s="192"/>
      <c r="L91" s="192"/>
      <c r="M91" s="192"/>
      <c r="N91" s="192"/>
      <c r="O91" s="192"/>
      <c r="P91" s="163">
        <f t="shared" si="9"/>
        <v>14.88</v>
      </c>
      <c r="Q91" s="164">
        <f>MIN(D91:O91)</f>
        <v>7.44</v>
      </c>
      <c r="R91" s="165">
        <f t="shared" si="12"/>
        <v>9.347999999999999</v>
      </c>
      <c r="S91" s="180" t="s">
        <v>7</v>
      </c>
      <c r="T91" s="180" t="s">
        <v>7</v>
      </c>
    </row>
    <row r="92" spans="2:20" ht="24.95" customHeight="1" x14ac:dyDescent="0.2">
      <c r="B92" s="205" t="s">
        <v>323</v>
      </c>
      <c r="C92" s="175" t="s">
        <v>22</v>
      </c>
      <c r="D92" s="212" t="s">
        <v>7</v>
      </c>
      <c r="E92" s="193">
        <v>1.7000000000000001E-4</v>
      </c>
      <c r="F92" s="212" t="s">
        <v>7</v>
      </c>
      <c r="G92" s="212" t="s">
        <v>7</v>
      </c>
      <c r="H92" s="212" t="s">
        <v>7</v>
      </c>
      <c r="I92" s="212"/>
      <c r="J92" s="181"/>
      <c r="K92" s="212"/>
      <c r="L92" s="212"/>
      <c r="M92" s="212"/>
      <c r="N92" s="212"/>
      <c r="O92" s="227"/>
      <c r="P92" s="208">
        <f t="shared" si="9"/>
        <v>1.7000000000000001E-4</v>
      </c>
      <c r="Q92" s="209" t="s">
        <v>62</v>
      </c>
      <c r="R92" s="210" t="s">
        <v>62</v>
      </c>
      <c r="S92" s="180">
        <v>2E-3</v>
      </c>
      <c r="T92" s="180">
        <v>1.0000000000000001E-5</v>
      </c>
    </row>
    <row r="93" spans="2:20" ht="24.95" customHeight="1" x14ac:dyDescent="0.2">
      <c r="B93" s="205" t="s">
        <v>326</v>
      </c>
      <c r="C93" s="175" t="s">
        <v>22</v>
      </c>
      <c r="D93" s="193" t="s">
        <v>7</v>
      </c>
      <c r="E93" s="193" t="s">
        <v>288</v>
      </c>
      <c r="F93" s="227" t="s">
        <v>7</v>
      </c>
      <c r="G93" s="227" t="s">
        <v>7</v>
      </c>
      <c r="H93" s="212" t="s">
        <v>288</v>
      </c>
      <c r="I93" s="227"/>
      <c r="J93" s="181"/>
      <c r="K93" s="212"/>
      <c r="L93" s="227"/>
      <c r="M93" s="227"/>
      <c r="N93" s="193"/>
      <c r="O93" s="227"/>
      <c r="P93" s="208" t="s">
        <v>325</v>
      </c>
      <c r="Q93" s="209" t="s">
        <v>62</v>
      </c>
      <c r="R93" s="210" t="s">
        <v>325</v>
      </c>
      <c r="S93" s="180">
        <v>0.1</v>
      </c>
      <c r="T93" s="180">
        <v>0.01</v>
      </c>
    </row>
    <row r="94" spans="2:20" ht="24.95" customHeight="1" x14ac:dyDescent="0.2">
      <c r="B94" s="205" t="s">
        <v>327</v>
      </c>
      <c r="C94" s="175" t="s">
        <v>22</v>
      </c>
      <c r="D94" s="227" t="s">
        <v>7</v>
      </c>
      <c r="E94" s="193" t="s">
        <v>62</v>
      </c>
      <c r="F94" s="227" t="s">
        <v>7</v>
      </c>
      <c r="G94" s="227" t="s">
        <v>7</v>
      </c>
      <c r="H94" s="212">
        <v>4.0000000000000001E-3</v>
      </c>
      <c r="I94" s="227"/>
      <c r="J94" s="181"/>
      <c r="K94" s="212"/>
      <c r="L94" s="227"/>
      <c r="M94" s="227"/>
      <c r="N94" s="194"/>
      <c r="O94" s="227"/>
      <c r="P94" s="208" t="s">
        <v>62</v>
      </c>
      <c r="Q94" s="209" t="s">
        <v>62</v>
      </c>
      <c r="R94" s="210" t="s">
        <v>62</v>
      </c>
      <c r="S94" s="199">
        <v>1</v>
      </c>
      <c r="T94" s="211">
        <v>1E-3</v>
      </c>
    </row>
    <row r="95" spans="2:20" ht="24.95" customHeight="1" x14ac:dyDescent="0.2">
      <c r="B95" s="205" t="s">
        <v>328</v>
      </c>
      <c r="C95" s="175" t="s">
        <v>22</v>
      </c>
      <c r="D95" s="212" t="s">
        <v>62</v>
      </c>
      <c r="E95" s="193">
        <v>3.7000000000000002E-3</v>
      </c>
      <c r="F95" s="193">
        <v>2.2000000000000001E-3</v>
      </c>
      <c r="G95" s="193">
        <v>4.7000000000000002E-3</v>
      </c>
      <c r="H95" s="212">
        <v>4.0000000000000001E-3</v>
      </c>
      <c r="I95" s="212"/>
      <c r="J95" s="181"/>
      <c r="K95" s="212"/>
      <c r="L95" s="212"/>
      <c r="M95" s="212"/>
      <c r="N95" s="212"/>
      <c r="O95" s="194"/>
      <c r="P95" s="208">
        <f t="shared" ref="P95:P110" si="13">MAX(D95:O95)</f>
        <v>4.7000000000000002E-3</v>
      </c>
      <c r="Q95" s="209">
        <f>MIN(D95:O95)</f>
        <v>2.2000000000000001E-3</v>
      </c>
      <c r="R95" s="210">
        <f t="shared" ref="R95:R110" si="14">AVERAGE(D95:O95)</f>
        <v>3.6500000000000005E-3</v>
      </c>
      <c r="S95" s="180">
        <v>0.05</v>
      </c>
      <c r="T95" s="180">
        <v>2E-3</v>
      </c>
    </row>
    <row r="96" spans="2:20" ht="24.95" customHeight="1" x14ac:dyDescent="0.2">
      <c r="B96" s="205" t="s">
        <v>360</v>
      </c>
      <c r="C96" s="175" t="s">
        <v>22</v>
      </c>
      <c r="D96" s="227" t="s">
        <v>7</v>
      </c>
      <c r="E96" s="193" t="s">
        <v>62</v>
      </c>
      <c r="F96" s="227" t="s">
        <v>7</v>
      </c>
      <c r="G96" s="212" t="s">
        <v>7</v>
      </c>
      <c r="H96" s="212" t="s">
        <v>62</v>
      </c>
      <c r="I96" s="212"/>
      <c r="J96" s="181"/>
      <c r="K96" s="212"/>
      <c r="L96" s="212"/>
      <c r="M96" s="212"/>
      <c r="N96" s="212"/>
      <c r="O96" s="227"/>
      <c r="P96" s="208">
        <f t="shared" si="13"/>
        <v>0</v>
      </c>
      <c r="Q96" s="213" t="s">
        <v>62</v>
      </c>
      <c r="R96" s="210" t="s">
        <v>62</v>
      </c>
      <c r="S96" s="180">
        <v>0.05</v>
      </c>
      <c r="T96" s="180">
        <v>2E-3</v>
      </c>
    </row>
    <row r="97" spans="2:20" ht="24.95" customHeight="1" x14ac:dyDescent="0.2">
      <c r="B97" s="205" t="s">
        <v>361</v>
      </c>
      <c r="C97" s="175" t="s">
        <v>22</v>
      </c>
      <c r="D97" s="212" t="s">
        <v>7</v>
      </c>
      <c r="E97" s="193">
        <v>2.0000000000000001E-4</v>
      </c>
      <c r="F97" s="212" t="s">
        <v>7</v>
      </c>
      <c r="G97" s="192" t="s">
        <v>7</v>
      </c>
      <c r="H97" s="212" t="s">
        <v>62</v>
      </c>
      <c r="I97" s="192"/>
      <c r="J97" s="181"/>
      <c r="K97" s="212"/>
      <c r="L97" s="192"/>
      <c r="M97" s="192"/>
      <c r="N97" s="212"/>
      <c r="O97" s="227"/>
      <c r="P97" s="214">
        <f t="shared" si="13"/>
        <v>2.0000000000000001E-4</v>
      </c>
      <c r="Q97" s="209" t="s">
        <v>62</v>
      </c>
      <c r="R97" s="215">
        <f t="shared" si="14"/>
        <v>2.0000000000000001E-4</v>
      </c>
      <c r="S97" s="180">
        <v>5.0000000000000001E-3</v>
      </c>
      <c r="T97" s="180">
        <v>2.0000000000000001E-4</v>
      </c>
    </row>
    <row r="98" spans="2:20" ht="24.95" customHeight="1" x14ac:dyDescent="0.2">
      <c r="B98" s="216" t="s">
        <v>331</v>
      </c>
      <c r="C98" s="217" t="s">
        <v>22</v>
      </c>
      <c r="D98" s="212" t="s">
        <v>7</v>
      </c>
      <c r="E98" s="193">
        <v>6.44</v>
      </c>
      <c r="F98" s="212" t="s">
        <v>7</v>
      </c>
      <c r="G98" s="227" t="s">
        <v>7</v>
      </c>
      <c r="H98" s="192">
        <v>2.76</v>
      </c>
      <c r="I98" s="227"/>
      <c r="J98" s="181"/>
      <c r="K98" s="192"/>
      <c r="L98" s="227"/>
      <c r="M98" s="227"/>
      <c r="N98" s="192"/>
      <c r="O98" s="227"/>
      <c r="P98" s="163">
        <f t="shared" si="13"/>
        <v>6.44</v>
      </c>
      <c r="Q98" s="164">
        <f t="shared" ref="Q98:Q109" si="15">MIN(D98:O98)</f>
        <v>2.76</v>
      </c>
      <c r="R98" s="165">
        <f t="shared" si="14"/>
        <v>4.5999999999999996</v>
      </c>
      <c r="S98" s="222" t="s">
        <v>6</v>
      </c>
      <c r="T98" s="222" t="s">
        <v>6</v>
      </c>
    </row>
    <row r="99" spans="2:20" ht="24.95" customHeight="1" x14ac:dyDescent="0.2">
      <c r="B99" s="216" t="s">
        <v>332</v>
      </c>
      <c r="C99" s="217" t="s">
        <v>22</v>
      </c>
      <c r="D99" s="212" t="s">
        <v>7</v>
      </c>
      <c r="E99" s="203">
        <v>2.5299999999999998</v>
      </c>
      <c r="F99" s="212" t="s">
        <v>7</v>
      </c>
      <c r="G99" s="227" t="s">
        <v>7</v>
      </c>
      <c r="H99" s="192">
        <v>1.6</v>
      </c>
      <c r="I99" s="227"/>
      <c r="J99" s="181"/>
      <c r="K99" s="192"/>
      <c r="L99" s="227"/>
      <c r="M99" s="227"/>
      <c r="N99" s="192"/>
      <c r="O99" s="227"/>
      <c r="P99" s="163">
        <f t="shared" si="13"/>
        <v>2.5299999999999998</v>
      </c>
      <c r="Q99" s="164">
        <f t="shared" si="15"/>
        <v>1.6</v>
      </c>
      <c r="R99" s="165">
        <f t="shared" si="14"/>
        <v>2.0649999999999999</v>
      </c>
      <c r="S99" s="222" t="s">
        <v>6</v>
      </c>
      <c r="T99" s="222">
        <v>8.0000000000000002E-3</v>
      </c>
    </row>
    <row r="100" spans="2:20" ht="24.95" customHeight="1" x14ac:dyDescent="0.2">
      <c r="B100" s="174" t="s">
        <v>41</v>
      </c>
      <c r="C100" s="175" t="s">
        <v>22</v>
      </c>
      <c r="D100" s="203">
        <v>2.1</v>
      </c>
      <c r="E100" s="203">
        <v>1.7</v>
      </c>
      <c r="F100" s="203">
        <v>1.1000000000000001</v>
      </c>
      <c r="G100" s="203">
        <v>1</v>
      </c>
      <c r="H100" s="203">
        <v>1.2</v>
      </c>
      <c r="I100" s="203"/>
      <c r="J100" s="181"/>
      <c r="K100" s="203"/>
      <c r="L100" s="203"/>
      <c r="M100" s="203"/>
      <c r="N100" s="203"/>
      <c r="O100" s="203"/>
      <c r="P100" s="171">
        <f t="shared" si="13"/>
        <v>2.1</v>
      </c>
      <c r="Q100" s="172">
        <f t="shared" si="15"/>
        <v>1</v>
      </c>
      <c r="R100" s="173">
        <f t="shared" si="14"/>
        <v>1.4200000000000002</v>
      </c>
      <c r="S100" s="223" t="s">
        <v>6</v>
      </c>
      <c r="T100" s="204" t="s">
        <v>6</v>
      </c>
    </row>
    <row r="101" spans="2:20" ht="24.95" customHeight="1" x14ac:dyDescent="0.2">
      <c r="B101" s="174" t="s">
        <v>333</v>
      </c>
      <c r="C101" s="175" t="s">
        <v>22</v>
      </c>
      <c r="D101" s="203">
        <v>1.8</v>
      </c>
      <c r="E101" s="193">
        <v>1.4</v>
      </c>
      <c r="F101" s="203">
        <v>0.9</v>
      </c>
      <c r="G101" s="203">
        <v>0.9</v>
      </c>
      <c r="H101" s="203">
        <v>1</v>
      </c>
      <c r="I101" s="203"/>
      <c r="J101" s="181"/>
      <c r="K101" s="203"/>
      <c r="L101" s="203"/>
      <c r="M101" s="203"/>
      <c r="N101" s="203"/>
      <c r="O101" s="203"/>
      <c r="P101" s="171">
        <f t="shared" si="13"/>
        <v>1.8</v>
      </c>
      <c r="Q101" s="224">
        <f t="shared" si="15"/>
        <v>0.9</v>
      </c>
      <c r="R101" s="225">
        <f t="shared" si="14"/>
        <v>1.2000000000000002</v>
      </c>
      <c r="S101" s="226"/>
      <c r="T101" s="226"/>
    </row>
    <row r="102" spans="2:20" ht="24.95" customHeight="1" x14ac:dyDescent="0.2">
      <c r="B102" s="174" t="s">
        <v>42</v>
      </c>
      <c r="C102" s="175" t="s">
        <v>22</v>
      </c>
      <c r="D102" s="227">
        <v>5.1799999999999999E-2</v>
      </c>
      <c r="E102" s="193">
        <v>2.7300000000000001E-2</v>
      </c>
      <c r="F102" s="193">
        <v>2.7799999999999998E-2</v>
      </c>
      <c r="G102" s="193">
        <v>2.69E-2</v>
      </c>
      <c r="H102" s="193">
        <v>3.1699999999999999E-2</v>
      </c>
      <c r="I102" s="227"/>
      <c r="J102" s="288"/>
      <c r="K102" s="227"/>
      <c r="L102" s="227"/>
      <c r="M102" s="227"/>
      <c r="N102" s="227"/>
      <c r="O102" s="227"/>
      <c r="P102" s="228">
        <f t="shared" si="13"/>
        <v>5.1799999999999999E-2</v>
      </c>
      <c r="Q102" s="229">
        <f t="shared" si="15"/>
        <v>2.69E-2</v>
      </c>
      <c r="R102" s="230">
        <f t="shared" si="14"/>
        <v>3.3100000000000004E-2</v>
      </c>
      <c r="S102" s="226"/>
      <c r="T102" s="226"/>
    </row>
    <row r="103" spans="2:20" ht="24.95" customHeight="1" x14ac:dyDescent="0.2">
      <c r="B103" s="174" t="s">
        <v>43</v>
      </c>
      <c r="C103" s="175" t="s">
        <v>44</v>
      </c>
      <c r="D103" s="192">
        <v>2.86</v>
      </c>
      <c r="E103" s="192">
        <v>1.92</v>
      </c>
      <c r="F103" s="193">
        <v>3.1</v>
      </c>
      <c r="G103" s="193">
        <v>2.85</v>
      </c>
      <c r="H103" s="193">
        <v>3.05</v>
      </c>
      <c r="I103" s="192"/>
      <c r="J103" s="181"/>
      <c r="K103" s="192"/>
      <c r="L103" s="192"/>
      <c r="M103" s="192"/>
      <c r="N103" s="192"/>
      <c r="O103" s="192"/>
      <c r="P103" s="163">
        <f t="shared" si="13"/>
        <v>3.1</v>
      </c>
      <c r="Q103" s="231">
        <f t="shared" si="15"/>
        <v>1.92</v>
      </c>
      <c r="R103" s="232">
        <f t="shared" si="14"/>
        <v>2.7559999999999993</v>
      </c>
      <c r="S103" s="226"/>
      <c r="T103" s="226"/>
    </row>
    <row r="104" spans="2:20" ht="24.95" customHeight="1" x14ac:dyDescent="0.2">
      <c r="B104" s="191" t="s">
        <v>335</v>
      </c>
      <c r="C104" s="175" t="s">
        <v>22</v>
      </c>
      <c r="D104" s="193">
        <v>4.47</v>
      </c>
      <c r="E104" s="237">
        <v>5.33</v>
      </c>
      <c r="F104" s="192">
        <v>4.6500000000000004</v>
      </c>
      <c r="G104" s="192">
        <v>6.3</v>
      </c>
      <c r="H104" s="192">
        <v>6.8</v>
      </c>
      <c r="I104" s="192"/>
      <c r="J104" s="181"/>
      <c r="K104" s="192"/>
      <c r="L104" s="192"/>
      <c r="M104" s="192"/>
      <c r="N104" s="192"/>
      <c r="O104" s="192"/>
      <c r="P104" s="171">
        <f t="shared" si="13"/>
        <v>6.8</v>
      </c>
      <c r="Q104" s="172">
        <f t="shared" si="15"/>
        <v>4.47</v>
      </c>
      <c r="R104" s="173">
        <f t="shared" si="14"/>
        <v>5.51</v>
      </c>
      <c r="S104" s="204" t="s">
        <v>46</v>
      </c>
      <c r="T104" s="204" t="s">
        <v>6</v>
      </c>
    </row>
    <row r="105" spans="2:20" ht="24.95" customHeight="1" x14ac:dyDescent="0.2">
      <c r="B105" s="174" t="s">
        <v>47</v>
      </c>
      <c r="C105" s="175" t="s">
        <v>22</v>
      </c>
      <c r="D105" s="203">
        <v>1.1000000000000001</v>
      </c>
      <c r="E105" s="289">
        <v>1.6</v>
      </c>
      <c r="F105" s="203">
        <v>1.4</v>
      </c>
      <c r="G105" s="193">
        <v>1.1000000000000001</v>
      </c>
      <c r="H105" s="203">
        <v>1.4</v>
      </c>
      <c r="I105" s="203"/>
      <c r="J105" s="169"/>
      <c r="K105" s="203"/>
      <c r="L105" s="203"/>
      <c r="M105" s="203"/>
      <c r="N105" s="203"/>
      <c r="O105" s="203"/>
      <c r="P105" s="171">
        <f t="shared" si="13"/>
        <v>1.6</v>
      </c>
      <c r="Q105" s="172">
        <f t="shared" si="15"/>
        <v>1.1000000000000001</v>
      </c>
      <c r="R105" s="173">
        <f t="shared" si="14"/>
        <v>1.3199999999999998</v>
      </c>
      <c r="S105" s="204" t="s">
        <v>48</v>
      </c>
      <c r="T105" s="235" t="s">
        <v>6</v>
      </c>
    </row>
    <row r="106" spans="2:20" ht="24.95" customHeight="1" x14ac:dyDescent="0.2">
      <c r="B106" s="236" t="s">
        <v>49</v>
      </c>
      <c r="C106" s="159" t="s">
        <v>50</v>
      </c>
      <c r="D106" s="237">
        <v>5172</v>
      </c>
      <c r="E106" s="237">
        <v>1607</v>
      </c>
      <c r="F106" s="237">
        <v>1071</v>
      </c>
      <c r="G106" s="237">
        <v>1259</v>
      </c>
      <c r="H106" s="237">
        <v>1935</v>
      </c>
      <c r="I106" s="290"/>
      <c r="J106" s="176"/>
      <c r="K106" s="237"/>
      <c r="L106" s="237"/>
      <c r="M106" s="237"/>
      <c r="N106" s="237"/>
      <c r="O106" s="237"/>
      <c r="P106" s="238">
        <f t="shared" si="13"/>
        <v>5172</v>
      </c>
      <c r="Q106" s="239">
        <f t="shared" si="15"/>
        <v>1071</v>
      </c>
      <c r="R106" s="240">
        <f t="shared" si="14"/>
        <v>2208.8000000000002</v>
      </c>
      <c r="S106" s="235" t="s">
        <v>51</v>
      </c>
      <c r="T106" s="235" t="s">
        <v>6</v>
      </c>
    </row>
    <row r="107" spans="2:20" ht="24.95" customHeight="1" x14ac:dyDescent="0.2">
      <c r="B107" s="236" t="s">
        <v>52</v>
      </c>
      <c r="C107" s="175" t="s">
        <v>50</v>
      </c>
      <c r="D107" s="237">
        <v>789</v>
      </c>
      <c r="E107" s="237">
        <v>241</v>
      </c>
      <c r="F107" s="237">
        <v>51</v>
      </c>
      <c r="G107" s="237">
        <v>20</v>
      </c>
      <c r="H107" s="237">
        <v>63</v>
      </c>
      <c r="I107" s="237"/>
      <c r="J107" s="176"/>
      <c r="K107" s="237"/>
      <c r="L107" s="237"/>
      <c r="M107" s="237"/>
      <c r="N107" s="237"/>
      <c r="O107" s="237"/>
      <c r="P107" s="238">
        <f t="shared" si="13"/>
        <v>789</v>
      </c>
      <c r="Q107" s="239">
        <f t="shared" si="15"/>
        <v>20</v>
      </c>
      <c r="R107" s="240">
        <f t="shared" si="14"/>
        <v>232.8</v>
      </c>
      <c r="S107" s="235" t="s">
        <v>53</v>
      </c>
      <c r="T107" s="241" t="s">
        <v>7</v>
      </c>
    </row>
    <row r="108" spans="2:20" ht="24.95" customHeight="1" x14ac:dyDescent="0.2">
      <c r="B108" s="236" t="s">
        <v>383</v>
      </c>
      <c r="C108" s="175" t="s">
        <v>50</v>
      </c>
      <c r="D108" s="237">
        <v>246</v>
      </c>
      <c r="E108" s="291">
        <v>31</v>
      </c>
      <c r="F108" s="237">
        <v>41</v>
      </c>
      <c r="G108" s="237">
        <v>10</v>
      </c>
      <c r="H108" s="237">
        <v>10</v>
      </c>
      <c r="I108" s="237"/>
      <c r="J108" s="176"/>
      <c r="K108" s="237"/>
      <c r="L108" s="237"/>
      <c r="M108" s="237"/>
      <c r="N108" s="237"/>
      <c r="O108" s="237"/>
      <c r="P108" s="238">
        <f t="shared" si="13"/>
        <v>246</v>
      </c>
      <c r="Q108" s="239">
        <f t="shared" si="15"/>
        <v>10</v>
      </c>
      <c r="R108" s="240">
        <f t="shared" si="14"/>
        <v>67.599999999999994</v>
      </c>
      <c r="S108" s="242"/>
      <c r="T108" s="242"/>
    </row>
    <row r="109" spans="2:20" ht="24.95" customHeight="1" x14ac:dyDescent="0.2">
      <c r="B109" s="174" t="s">
        <v>54</v>
      </c>
      <c r="C109" s="175" t="s">
        <v>346</v>
      </c>
      <c r="D109" s="237">
        <v>58400</v>
      </c>
      <c r="E109" s="291">
        <v>23600</v>
      </c>
      <c r="F109" s="237">
        <v>11600</v>
      </c>
      <c r="G109" s="237">
        <v>11800</v>
      </c>
      <c r="H109" s="237">
        <v>23200</v>
      </c>
      <c r="I109" s="237"/>
      <c r="J109" s="176"/>
      <c r="K109" s="237"/>
      <c r="L109" s="237"/>
      <c r="M109" s="237"/>
      <c r="N109" s="237"/>
      <c r="O109" s="237"/>
      <c r="P109" s="238">
        <f t="shared" si="13"/>
        <v>58400</v>
      </c>
      <c r="Q109" s="239">
        <f t="shared" si="15"/>
        <v>11600</v>
      </c>
      <c r="R109" s="240">
        <f t="shared" si="14"/>
        <v>25720</v>
      </c>
      <c r="S109" s="241" t="s">
        <v>7</v>
      </c>
      <c r="T109" s="292" t="s">
        <v>7</v>
      </c>
    </row>
    <row r="110" spans="2:20" ht="24.95" customHeight="1" x14ac:dyDescent="0.2">
      <c r="B110" s="293" t="s">
        <v>55</v>
      </c>
      <c r="C110" s="294" t="s">
        <v>346</v>
      </c>
      <c r="D110" s="291">
        <v>30400</v>
      </c>
      <c r="E110" s="295">
        <v>18000</v>
      </c>
      <c r="F110" s="291">
        <v>8400</v>
      </c>
      <c r="G110" s="291">
        <v>9200</v>
      </c>
      <c r="H110" s="291">
        <v>7200</v>
      </c>
      <c r="I110" s="291"/>
      <c r="J110" s="176"/>
      <c r="K110" s="291"/>
      <c r="L110" s="291"/>
      <c r="M110" s="291"/>
      <c r="N110" s="291"/>
      <c r="O110" s="291"/>
      <c r="P110" s="296">
        <f t="shared" si="13"/>
        <v>30400</v>
      </c>
      <c r="Q110" s="297">
        <f>MIN(D110:O110)</f>
        <v>7200</v>
      </c>
      <c r="R110" s="298">
        <f t="shared" si="14"/>
        <v>14640</v>
      </c>
      <c r="S110" s="292" t="s">
        <v>7</v>
      </c>
      <c r="T110" s="299" t="s">
        <v>7</v>
      </c>
    </row>
    <row r="111" spans="2:20" ht="24.95" customHeight="1" x14ac:dyDescent="0.2">
      <c r="B111" s="185" t="s">
        <v>384</v>
      </c>
      <c r="C111" s="300" t="s">
        <v>346</v>
      </c>
      <c r="D111" s="291">
        <v>0</v>
      </c>
      <c r="E111" s="295">
        <v>400</v>
      </c>
      <c r="F111" s="291">
        <v>0</v>
      </c>
      <c r="G111" s="291">
        <v>400</v>
      </c>
      <c r="H111" s="291">
        <v>0</v>
      </c>
      <c r="I111" s="291"/>
      <c r="J111" s="176"/>
      <c r="K111" s="291"/>
      <c r="L111" s="291"/>
      <c r="M111" s="291"/>
      <c r="N111" s="291"/>
      <c r="O111" s="301"/>
      <c r="P111" s="238">
        <f>MAX(D111:O111)</f>
        <v>400</v>
      </c>
      <c r="Q111" s="302">
        <f>MIN(D111:O111)</f>
        <v>0</v>
      </c>
      <c r="R111" s="303">
        <f>AVERAGE(D111:O111)</f>
        <v>160</v>
      </c>
      <c r="S111" s="292" t="s">
        <v>7</v>
      </c>
      <c r="T111" s="292" t="s">
        <v>7</v>
      </c>
    </row>
    <row r="112" spans="2:20" ht="24.95" customHeight="1" x14ac:dyDescent="0.2">
      <c r="B112" s="236" t="s">
        <v>56</v>
      </c>
      <c r="C112" s="217" t="s">
        <v>57</v>
      </c>
      <c r="D112" s="182">
        <v>22.37</v>
      </c>
      <c r="E112" s="304">
        <v>27.18</v>
      </c>
      <c r="F112" s="181">
        <v>13.23</v>
      </c>
      <c r="G112" s="305">
        <v>11.24</v>
      </c>
      <c r="H112" s="305">
        <v>11.66</v>
      </c>
      <c r="I112" s="305"/>
      <c r="J112" s="181"/>
      <c r="K112" s="305"/>
      <c r="L112" s="305"/>
      <c r="M112" s="305"/>
      <c r="N112" s="305"/>
      <c r="O112" s="306"/>
      <c r="P112" s="249">
        <f>MAX(D112:O112)</f>
        <v>27.18</v>
      </c>
      <c r="Q112" s="250">
        <f>MIN(D112:O112)</f>
        <v>11.24</v>
      </c>
      <c r="R112" s="165">
        <f>AVERAGE(D112:O112)</f>
        <v>17.135999999999999</v>
      </c>
      <c r="S112" s="248" t="s">
        <v>6</v>
      </c>
      <c r="T112" s="180" t="s">
        <v>7</v>
      </c>
    </row>
    <row r="113" spans="2:20" ht="24.95" customHeight="1" x14ac:dyDescent="0.2">
      <c r="B113" s="236" t="s">
        <v>58</v>
      </c>
      <c r="C113" s="217" t="s">
        <v>339</v>
      </c>
      <c r="D113" s="182">
        <v>1.6</v>
      </c>
      <c r="E113" s="307">
        <v>3.14</v>
      </c>
      <c r="F113" s="181">
        <v>3.1</v>
      </c>
      <c r="G113" s="305">
        <v>2.65</v>
      </c>
      <c r="H113" s="305">
        <v>3.65</v>
      </c>
      <c r="I113" s="305"/>
      <c r="J113" s="181"/>
      <c r="K113" s="305"/>
      <c r="L113" s="305"/>
      <c r="M113" s="305"/>
      <c r="N113" s="305"/>
      <c r="O113" s="306"/>
      <c r="P113" s="249">
        <f>MAX(D113:O113)</f>
        <v>3.65</v>
      </c>
      <c r="Q113" s="250">
        <f>MIN(D113:O113)</f>
        <v>1.6</v>
      </c>
      <c r="R113" s="165">
        <f>AVERAGE(D113:O113)</f>
        <v>2.8280000000000003</v>
      </c>
      <c r="S113" s="248" t="s">
        <v>6</v>
      </c>
      <c r="T113" s="180" t="s">
        <v>7</v>
      </c>
    </row>
    <row r="114" spans="2:20" ht="24.95" customHeight="1" thickBot="1" x14ac:dyDescent="0.25">
      <c r="B114" s="253" t="s">
        <v>59</v>
      </c>
      <c r="C114" s="254" t="s">
        <v>60</v>
      </c>
      <c r="D114" s="255">
        <v>67</v>
      </c>
      <c r="E114" s="308">
        <v>73.514436000000018</v>
      </c>
      <c r="F114" s="256">
        <v>86</v>
      </c>
      <c r="G114" s="258">
        <v>87.513040000000004</v>
      </c>
      <c r="H114" s="258">
        <v>86.580528000000001</v>
      </c>
      <c r="I114" s="258"/>
      <c r="J114" s="258"/>
      <c r="K114" s="258"/>
      <c r="L114" s="258"/>
      <c r="M114" s="258"/>
      <c r="N114" s="258"/>
      <c r="O114" s="309"/>
      <c r="P114" s="310">
        <f>MAX(D114:O114)</f>
        <v>87.513040000000004</v>
      </c>
      <c r="Q114" s="311">
        <f>MIN(D114:O114)</f>
        <v>67</v>
      </c>
      <c r="R114" s="312">
        <f>AVERAGE(D114:O114)</f>
        <v>80.12160080000001</v>
      </c>
      <c r="S114" s="313" t="s">
        <v>6</v>
      </c>
      <c r="T114" s="314" t="s">
        <v>7</v>
      </c>
    </row>
    <row r="115" spans="2:20" ht="24.95" customHeight="1" x14ac:dyDescent="0.2">
      <c r="B115" s="261" t="s">
        <v>340</v>
      </c>
      <c r="C115" s="262"/>
      <c r="D115" s="263"/>
      <c r="F115" s="263"/>
      <c r="G115" s="263"/>
      <c r="H115" s="263"/>
      <c r="I115" s="263"/>
      <c r="J115" s="263"/>
      <c r="K115" s="263"/>
      <c r="L115" s="263"/>
      <c r="M115" s="263"/>
      <c r="N115" s="263"/>
      <c r="O115" s="263"/>
      <c r="P115" s="263"/>
      <c r="Q115" s="263"/>
      <c r="R115" s="263"/>
      <c r="S115" s="262"/>
    </row>
    <row r="116" spans="2:20" ht="24.95" customHeight="1" x14ac:dyDescent="0.2">
      <c r="B116" s="138" t="s">
        <v>341</v>
      </c>
      <c r="N116" s="264"/>
    </row>
    <row r="118" spans="2:20" ht="24.95" customHeight="1" thickBot="1" x14ac:dyDescent="0.25">
      <c r="B118" s="140" t="str">
        <f>"คุณภาพน้ำดิบหน้าสถานีสูบน้ำดิบบางเลน ประจำปีงบประมาณ "&amp;B1&amp;""</f>
        <v>คุณภาพน้ำดิบหน้าสถานีสูบน้ำดิบบางเลน ประจำปีงบประมาณ 2566</v>
      </c>
    </row>
    <row r="119" spans="2:20" ht="24.95" customHeight="1" thickBot="1" x14ac:dyDescent="0.25">
      <c r="B119" s="142" t="s">
        <v>0</v>
      </c>
      <c r="C119" s="315" t="s">
        <v>1</v>
      </c>
      <c r="D119" s="266">
        <f t="shared" ref="D119:O119" si="16">D3</f>
        <v>44835</v>
      </c>
      <c r="E119" s="266">
        <f t="shared" si="16"/>
        <v>44867</v>
      </c>
      <c r="F119" s="266">
        <f t="shared" si="16"/>
        <v>44899</v>
      </c>
      <c r="G119" s="266">
        <f t="shared" si="16"/>
        <v>44931</v>
      </c>
      <c r="H119" s="266">
        <f t="shared" si="16"/>
        <v>44963</v>
      </c>
      <c r="I119" s="266">
        <f t="shared" si="16"/>
        <v>44995</v>
      </c>
      <c r="J119" s="266">
        <f t="shared" si="16"/>
        <v>45027</v>
      </c>
      <c r="K119" s="266">
        <f t="shared" si="16"/>
        <v>45059</v>
      </c>
      <c r="L119" s="266">
        <f t="shared" si="16"/>
        <v>45091</v>
      </c>
      <c r="M119" s="266">
        <f t="shared" si="16"/>
        <v>45123</v>
      </c>
      <c r="N119" s="266">
        <f t="shared" si="16"/>
        <v>45155</v>
      </c>
      <c r="O119" s="266">
        <f t="shared" si="16"/>
        <v>45187</v>
      </c>
      <c r="P119" s="144" t="s">
        <v>309</v>
      </c>
      <c r="Q119" s="316" t="s">
        <v>310</v>
      </c>
      <c r="R119" s="317" t="s">
        <v>311</v>
      </c>
      <c r="S119" s="147" t="s">
        <v>312</v>
      </c>
      <c r="T119" s="147" t="s">
        <v>171</v>
      </c>
    </row>
    <row r="120" spans="2:20" ht="24.95" customHeight="1" x14ac:dyDescent="0.2">
      <c r="B120" s="149" t="s">
        <v>5</v>
      </c>
      <c r="C120" s="318"/>
      <c r="D120" s="319">
        <v>7</v>
      </c>
      <c r="E120" s="269">
        <v>2</v>
      </c>
      <c r="F120" s="269">
        <v>14</v>
      </c>
      <c r="G120" s="269">
        <v>5</v>
      </c>
      <c r="H120" s="269">
        <v>7</v>
      </c>
      <c r="I120" s="269"/>
      <c r="J120" s="269"/>
      <c r="K120" s="269"/>
      <c r="L120" s="269"/>
      <c r="M120" s="269"/>
      <c r="N120" s="269"/>
      <c r="O120" s="271"/>
      <c r="P120" s="154" t="s">
        <v>7</v>
      </c>
      <c r="Q120" s="320" t="s">
        <v>7</v>
      </c>
      <c r="R120" s="321" t="s">
        <v>7</v>
      </c>
      <c r="S120" s="157" t="s">
        <v>6</v>
      </c>
      <c r="T120" s="157" t="s">
        <v>6</v>
      </c>
    </row>
    <row r="121" spans="2:20" ht="24.95" customHeight="1" x14ac:dyDescent="0.2">
      <c r="B121" s="158" t="s">
        <v>8</v>
      </c>
      <c r="C121" s="322" t="s">
        <v>9</v>
      </c>
      <c r="D121" s="182">
        <v>11.37</v>
      </c>
      <c r="E121" s="181">
        <v>11.38</v>
      </c>
      <c r="F121" s="272" t="s">
        <v>306</v>
      </c>
      <c r="G121" s="181">
        <v>11.11</v>
      </c>
      <c r="H121" s="181" t="s">
        <v>387</v>
      </c>
      <c r="I121" s="181"/>
      <c r="J121" s="181"/>
      <c r="K121" s="181"/>
      <c r="L121" s="181"/>
      <c r="M121" s="181"/>
      <c r="N121" s="181"/>
      <c r="O121" s="281"/>
      <c r="P121" s="163" t="s">
        <v>7</v>
      </c>
      <c r="Q121" s="231" t="s">
        <v>7</v>
      </c>
      <c r="R121" s="232" t="s">
        <v>7</v>
      </c>
      <c r="S121" s="166" t="s">
        <v>6</v>
      </c>
      <c r="T121" s="166" t="s">
        <v>6</v>
      </c>
    </row>
    <row r="122" spans="2:20" ht="24.95" customHeight="1" x14ac:dyDescent="0.2">
      <c r="B122" s="158" t="s">
        <v>313</v>
      </c>
      <c r="C122" s="322" t="s">
        <v>11</v>
      </c>
      <c r="D122" s="167">
        <v>27.4</v>
      </c>
      <c r="E122" s="168">
        <v>28.2</v>
      </c>
      <c r="F122" s="168">
        <v>32.299999999999997</v>
      </c>
      <c r="G122" s="169">
        <v>26.3</v>
      </c>
      <c r="H122" s="168">
        <v>27.3</v>
      </c>
      <c r="I122" s="169"/>
      <c r="J122" s="169"/>
      <c r="K122" s="169"/>
      <c r="L122" s="169"/>
      <c r="M122" s="169"/>
      <c r="N122" s="169"/>
      <c r="O122" s="275"/>
      <c r="P122" s="171">
        <f t="shared" ref="P122:P149" si="17">MAX(D122:O122)</f>
        <v>32.299999999999997</v>
      </c>
      <c r="Q122" s="224">
        <f t="shared" ref="Q122:Q149" si="18">MIN(D122:O122)</f>
        <v>26.3</v>
      </c>
      <c r="R122" s="225">
        <f t="shared" ref="R122:R149" si="19">AVERAGE(D122:O122)</f>
        <v>28.3</v>
      </c>
      <c r="S122" s="166" t="s">
        <v>6</v>
      </c>
      <c r="T122" s="166" t="s">
        <v>6</v>
      </c>
    </row>
    <row r="123" spans="2:20" ht="24.95" customHeight="1" x14ac:dyDescent="0.2">
      <c r="B123" s="174" t="s">
        <v>12</v>
      </c>
      <c r="C123" s="183" t="s">
        <v>13</v>
      </c>
      <c r="D123" s="167">
        <v>8</v>
      </c>
      <c r="E123" s="168">
        <v>6</v>
      </c>
      <c r="F123" s="168">
        <v>4</v>
      </c>
      <c r="G123" s="168">
        <v>4</v>
      </c>
      <c r="H123" s="168">
        <v>3</v>
      </c>
      <c r="I123" s="176"/>
      <c r="J123" s="176"/>
      <c r="K123" s="176"/>
      <c r="L123" s="176"/>
      <c r="M123" s="176"/>
      <c r="N123" s="176"/>
      <c r="O123" s="277"/>
      <c r="P123" s="177">
        <f>MAX(D123:O123)</f>
        <v>8</v>
      </c>
      <c r="Q123" s="323">
        <f>MIN(D123:O123)</f>
        <v>3</v>
      </c>
      <c r="R123" s="324">
        <f>AVERAGE(D123:O123)</f>
        <v>5</v>
      </c>
      <c r="S123" s="180" t="s">
        <v>7</v>
      </c>
      <c r="T123" s="180" t="s">
        <v>7</v>
      </c>
    </row>
    <row r="124" spans="2:20" ht="24.95" customHeight="1" x14ac:dyDescent="0.2">
      <c r="B124" s="174" t="s">
        <v>14</v>
      </c>
      <c r="C124" s="183"/>
      <c r="D124" s="167" t="s">
        <v>61</v>
      </c>
      <c r="E124" s="168" t="s">
        <v>61</v>
      </c>
      <c r="F124" s="168" t="s">
        <v>61</v>
      </c>
      <c r="G124" s="168" t="s">
        <v>61</v>
      </c>
      <c r="H124" s="168" t="s">
        <v>61</v>
      </c>
      <c r="I124" s="176"/>
      <c r="J124" s="176"/>
      <c r="K124" s="176"/>
      <c r="L124" s="176"/>
      <c r="M124" s="176"/>
      <c r="N124" s="176"/>
      <c r="O124" s="277"/>
      <c r="P124" s="171" t="s">
        <v>61</v>
      </c>
      <c r="Q124" s="224" t="s">
        <v>61</v>
      </c>
      <c r="R124" s="225" t="s">
        <v>61</v>
      </c>
      <c r="S124" s="180" t="s">
        <v>7</v>
      </c>
      <c r="T124" s="180" t="s">
        <v>7</v>
      </c>
    </row>
    <row r="125" spans="2:20" ht="24.95" customHeight="1" x14ac:dyDescent="0.2">
      <c r="B125" s="174" t="s">
        <v>358</v>
      </c>
      <c r="C125" s="183" t="s">
        <v>315</v>
      </c>
      <c r="D125" s="182">
        <v>28.5</v>
      </c>
      <c r="E125" s="181">
        <v>10.7</v>
      </c>
      <c r="F125" s="181">
        <v>10.8</v>
      </c>
      <c r="G125" s="181">
        <v>15.7</v>
      </c>
      <c r="H125" s="168">
        <v>7.24</v>
      </c>
      <c r="I125" s="181"/>
      <c r="J125" s="181"/>
      <c r="K125" s="181"/>
      <c r="L125" s="181"/>
      <c r="M125" s="181"/>
      <c r="N125" s="181"/>
      <c r="O125" s="281"/>
      <c r="P125" s="171">
        <f t="shared" si="17"/>
        <v>28.5</v>
      </c>
      <c r="Q125" s="224">
        <f t="shared" si="18"/>
        <v>7.24</v>
      </c>
      <c r="R125" s="225">
        <f>AVERAGE(D125:O125)</f>
        <v>14.587999999999999</v>
      </c>
      <c r="S125" s="180" t="s">
        <v>7</v>
      </c>
      <c r="T125" s="180" t="s">
        <v>7</v>
      </c>
    </row>
    <row r="126" spans="2:20" ht="24.95" customHeight="1" x14ac:dyDescent="0.2">
      <c r="B126" s="174" t="s">
        <v>16</v>
      </c>
      <c r="C126" s="183"/>
      <c r="D126" s="167">
        <v>8.06</v>
      </c>
      <c r="E126" s="168">
        <v>8.2799999999999994</v>
      </c>
      <c r="F126" s="168">
        <v>8.2100000000000009</v>
      </c>
      <c r="G126" s="168">
        <v>8.17</v>
      </c>
      <c r="H126" s="168">
        <v>7.94</v>
      </c>
      <c r="I126" s="181"/>
      <c r="J126" s="181"/>
      <c r="K126" s="181"/>
      <c r="L126" s="181"/>
      <c r="M126" s="181"/>
      <c r="N126" s="181"/>
      <c r="O126" s="281"/>
      <c r="P126" s="163">
        <f t="shared" si="17"/>
        <v>8.2799999999999994</v>
      </c>
      <c r="Q126" s="231">
        <f t="shared" si="18"/>
        <v>7.94</v>
      </c>
      <c r="R126" s="232">
        <f t="shared" si="19"/>
        <v>8.1319999999999997</v>
      </c>
      <c r="S126" s="166" t="s">
        <v>17</v>
      </c>
      <c r="T126" s="180" t="s">
        <v>7</v>
      </c>
    </row>
    <row r="127" spans="2:20" ht="24.95" customHeight="1" x14ac:dyDescent="0.2">
      <c r="B127" s="174" t="s">
        <v>359</v>
      </c>
      <c r="C127" s="183" t="s">
        <v>19</v>
      </c>
      <c r="D127" s="167">
        <v>280</v>
      </c>
      <c r="E127" s="168">
        <v>276</v>
      </c>
      <c r="F127" s="168">
        <v>280</v>
      </c>
      <c r="G127" s="168">
        <v>263</v>
      </c>
      <c r="H127" s="168">
        <v>254</v>
      </c>
      <c r="I127" s="176"/>
      <c r="J127" s="176"/>
      <c r="K127" s="176"/>
      <c r="L127" s="176"/>
      <c r="M127" s="176"/>
      <c r="N127" s="176"/>
      <c r="O127" s="277"/>
      <c r="P127" s="177">
        <f t="shared" si="17"/>
        <v>280</v>
      </c>
      <c r="Q127" s="323">
        <f t="shared" si="18"/>
        <v>254</v>
      </c>
      <c r="R127" s="324">
        <f t="shared" si="19"/>
        <v>270.60000000000002</v>
      </c>
      <c r="S127" s="180" t="s">
        <v>7</v>
      </c>
      <c r="T127" s="180" t="s">
        <v>7</v>
      </c>
    </row>
    <row r="128" spans="2:20" ht="24.95" customHeight="1" x14ac:dyDescent="0.2">
      <c r="B128" s="185" t="s">
        <v>365</v>
      </c>
      <c r="C128" s="186" t="s">
        <v>20</v>
      </c>
      <c r="D128" s="182">
        <v>0.11</v>
      </c>
      <c r="E128" s="181">
        <v>0.13</v>
      </c>
      <c r="F128" s="181">
        <v>0.12</v>
      </c>
      <c r="G128" s="187">
        <v>0.12</v>
      </c>
      <c r="H128" s="187">
        <v>0.11</v>
      </c>
      <c r="I128" s="187"/>
      <c r="J128" s="188"/>
      <c r="K128" s="181"/>
      <c r="L128" s="187"/>
      <c r="M128" s="187"/>
      <c r="N128" s="187"/>
      <c r="O128" s="189"/>
      <c r="P128" s="163">
        <f>MAX(D128:O128)</f>
        <v>0.13</v>
      </c>
      <c r="Q128" s="164">
        <f t="shared" si="18"/>
        <v>0.11</v>
      </c>
      <c r="R128" s="165">
        <f>AVERAGE(D128:O128)</f>
        <v>0.11799999999999999</v>
      </c>
      <c r="S128" s="190" t="s">
        <v>7</v>
      </c>
      <c r="T128" s="180" t="s">
        <v>7</v>
      </c>
    </row>
    <row r="129" spans="2:20" ht="24.95" customHeight="1" x14ac:dyDescent="0.2">
      <c r="B129" s="174" t="s">
        <v>21</v>
      </c>
      <c r="C129" s="183" t="s">
        <v>22</v>
      </c>
      <c r="D129" s="167">
        <v>109</v>
      </c>
      <c r="E129" s="168">
        <v>129</v>
      </c>
      <c r="F129" s="168">
        <v>123</v>
      </c>
      <c r="G129" s="168">
        <v>117</v>
      </c>
      <c r="H129" s="168">
        <v>114</v>
      </c>
      <c r="I129" s="176"/>
      <c r="J129" s="176"/>
      <c r="K129" s="176"/>
      <c r="L129" s="176"/>
      <c r="M129" s="176"/>
      <c r="N129" s="176"/>
      <c r="O129" s="277"/>
      <c r="P129" s="177">
        <f t="shared" si="17"/>
        <v>129</v>
      </c>
      <c r="Q129" s="323">
        <f t="shared" si="18"/>
        <v>109</v>
      </c>
      <c r="R129" s="324">
        <f t="shared" si="19"/>
        <v>118.4</v>
      </c>
      <c r="S129" s="180" t="s">
        <v>7</v>
      </c>
      <c r="T129" s="180" t="s">
        <v>7</v>
      </c>
    </row>
    <row r="130" spans="2:20" ht="24.95" customHeight="1" x14ac:dyDescent="0.2">
      <c r="B130" s="191" t="s">
        <v>23</v>
      </c>
      <c r="C130" s="183" t="s">
        <v>22</v>
      </c>
      <c r="D130" s="167">
        <v>0</v>
      </c>
      <c r="E130" s="168">
        <v>0</v>
      </c>
      <c r="F130" s="168">
        <v>0</v>
      </c>
      <c r="G130" s="168">
        <v>0</v>
      </c>
      <c r="H130" s="168">
        <v>0</v>
      </c>
      <c r="I130" s="176"/>
      <c r="J130" s="176"/>
      <c r="K130" s="176"/>
      <c r="L130" s="176"/>
      <c r="M130" s="176"/>
      <c r="N130" s="176"/>
      <c r="O130" s="277"/>
      <c r="P130" s="177">
        <f t="shared" si="17"/>
        <v>0</v>
      </c>
      <c r="Q130" s="323">
        <f t="shared" si="18"/>
        <v>0</v>
      </c>
      <c r="R130" s="324">
        <f t="shared" si="19"/>
        <v>0</v>
      </c>
      <c r="S130" s="166" t="s">
        <v>6</v>
      </c>
      <c r="T130" s="180" t="s">
        <v>7</v>
      </c>
    </row>
    <row r="131" spans="2:20" ht="24.95" customHeight="1" x14ac:dyDescent="0.2">
      <c r="B131" s="174" t="s">
        <v>24</v>
      </c>
      <c r="C131" s="183" t="s">
        <v>22</v>
      </c>
      <c r="D131" s="167">
        <v>206</v>
      </c>
      <c r="E131" s="168">
        <v>181</v>
      </c>
      <c r="F131" s="168">
        <v>186</v>
      </c>
      <c r="G131" s="168">
        <v>182</v>
      </c>
      <c r="H131" s="168">
        <v>163</v>
      </c>
      <c r="I131" s="176"/>
      <c r="J131" s="176"/>
      <c r="K131" s="176"/>
      <c r="L131" s="176"/>
      <c r="M131" s="176"/>
      <c r="N131" s="176"/>
      <c r="O131" s="277"/>
      <c r="P131" s="177">
        <f t="shared" si="17"/>
        <v>206</v>
      </c>
      <c r="Q131" s="323">
        <f t="shared" si="18"/>
        <v>163</v>
      </c>
      <c r="R131" s="324">
        <f t="shared" si="19"/>
        <v>183.6</v>
      </c>
      <c r="S131" s="166" t="s">
        <v>6</v>
      </c>
      <c r="T131" s="180" t="s">
        <v>7</v>
      </c>
    </row>
    <row r="132" spans="2:20" ht="24.95" customHeight="1" x14ac:dyDescent="0.2">
      <c r="B132" s="174" t="s">
        <v>25</v>
      </c>
      <c r="C132" s="183" t="s">
        <v>22</v>
      </c>
      <c r="D132" s="167">
        <v>168</v>
      </c>
      <c r="E132" s="168">
        <v>169</v>
      </c>
      <c r="F132" s="168">
        <v>168</v>
      </c>
      <c r="G132" s="168">
        <v>158</v>
      </c>
      <c r="H132" s="168">
        <v>152</v>
      </c>
      <c r="I132" s="176"/>
      <c r="J132" s="176"/>
      <c r="K132" s="176"/>
      <c r="L132" s="176"/>
      <c r="M132" s="176"/>
      <c r="N132" s="176"/>
      <c r="O132" s="277"/>
      <c r="P132" s="177">
        <f t="shared" si="17"/>
        <v>169</v>
      </c>
      <c r="Q132" s="323">
        <f t="shared" si="18"/>
        <v>152</v>
      </c>
      <c r="R132" s="324">
        <f t="shared" si="19"/>
        <v>163</v>
      </c>
      <c r="S132" s="180" t="s">
        <v>7</v>
      </c>
      <c r="T132" s="180" t="s">
        <v>7</v>
      </c>
    </row>
    <row r="133" spans="2:20" ht="24.95" customHeight="1" x14ac:dyDescent="0.2">
      <c r="B133" s="174" t="s">
        <v>26</v>
      </c>
      <c r="C133" s="183" t="s">
        <v>22</v>
      </c>
      <c r="D133" s="167">
        <v>38</v>
      </c>
      <c r="E133" s="168">
        <v>12</v>
      </c>
      <c r="F133" s="168">
        <v>18</v>
      </c>
      <c r="G133" s="168">
        <v>24</v>
      </c>
      <c r="H133" s="168">
        <v>11</v>
      </c>
      <c r="I133" s="176"/>
      <c r="J133" s="176"/>
      <c r="K133" s="176"/>
      <c r="L133" s="176"/>
      <c r="M133" s="176"/>
      <c r="N133" s="176"/>
      <c r="O133" s="277"/>
      <c r="P133" s="177">
        <f t="shared" si="17"/>
        <v>38</v>
      </c>
      <c r="Q133" s="323">
        <f t="shared" si="18"/>
        <v>11</v>
      </c>
      <c r="R133" s="324">
        <f t="shared" si="19"/>
        <v>20.6</v>
      </c>
      <c r="S133" s="180" t="s">
        <v>7</v>
      </c>
      <c r="T133" s="180" t="s">
        <v>7</v>
      </c>
    </row>
    <row r="134" spans="2:20" ht="24.95" customHeight="1" x14ac:dyDescent="0.2">
      <c r="B134" s="174" t="s">
        <v>27</v>
      </c>
      <c r="C134" s="183" t="s">
        <v>22</v>
      </c>
      <c r="D134" s="167">
        <v>110</v>
      </c>
      <c r="E134" s="168">
        <v>129</v>
      </c>
      <c r="F134" s="168">
        <v>119</v>
      </c>
      <c r="G134" s="168">
        <v>112</v>
      </c>
      <c r="H134" s="168">
        <v>115</v>
      </c>
      <c r="I134" s="176"/>
      <c r="J134" s="176"/>
      <c r="K134" s="176"/>
      <c r="L134" s="176"/>
      <c r="M134" s="176"/>
      <c r="N134" s="176"/>
      <c r="O134" s="277"/>
      <c r="P134" s="177">
        <f t="shared" si="17"/>
        <v>129</v>
      </c>
      <c r="Q134" s="323">
        <f t="shared" si="18"/>
        <v>110</v>
      </c>
      <c r="R134" s="324">
        <f t="shared" si="19"/>
        <v>117</v>
      </c>
      <c r="S134" s="180" t="s">
        <v>7</v>
      </c>
      <c r="T134" s="180" t="s">
        <v>7</v>
      </c>
    </row>
    <row r="135" spans="2:20" ht="24.95" customHeight="1" x14ac:dyDescent="0.2">
      <c r="B135" s="174" t="s">
        <v>28</v>
      </c>
      <c r="C135" s="183" t="s">
        <v>22</v>
      </c>
      <c r="D135" s="167">
        <v>109</v>
      </c>
      <c r="E135" s="168">
        <v>129</v>
      </c>
      <c r="F135" s="168">
        <v>119</v>
      </c>
      <c r="G135" s="168">
        <v>112</v>
      </c>
      <c r="H135" s="168">
        <v>114</v>
      </c>
      <c r="I135" s="176"/>
      <c r="J135" s="176"/>
      <c r="K135" s="176"/>
      <c r="L135" s="176"/>
      <c r="M135" s="176"/>
      <c r="N135" s="176"/>
      <c r="O135" s="277"/>
      <c r="P135" s="177">
        <f t="shared" si="17"/>
        <v>129</v>
      </c>
      <c r="Q135" s="323">
        <f t="shared" si="18"/>
        <v>109</v>
      </c>
      <c r="R135" s="324">
        <f t="shared" si="19"/>
        <v>116.6</v>
      </c>
      <c r="S135" s="180" t="s">
        <v>7</v>
      </c>
      <c r="T135" s="180" t="s">
        <v>7</v>
      </c>
    </row>
    <row r="136" spans="2:20" ht="24.95" customHeight="1" x14ac:dyDescent="0.2">
      <c r="B136" s="174" t="s">
        <v>29</v>
      </c>
      <c r="C136" s="183" t="s">
        <v>22</v>
      </c>
      <c r="D136" s="167">
        <v>1</v>
      </c>
      <c r="E136" s="168">
        <v>0</v>
      </c>
      <c r="F136" s="168">
        <v>0</v>
      </c>
      <c r="G136" s="168">
        <v>0</v>
      </c>
      <c r="H136" s="168">
        <v>1</v>
      </c>
      <c r="I136" s="176"/>
      <c r="J136" s="176"/>
      <c r="K136" s="176"/>
      <c r="L136" s="176"/>
      <c r="M136" s="176"/>
      <c r="N136" s="176"/>
      <c r="O136" s="277"/>
      <c r="P136" s="177">
        <f t="shared" si="17"/>
        <v>1</v>
      </c>
      <c r="Q136" s="323">
        <f t="shared" si="18"/>
        <v>0</v>
      </c>
      <c r="R136" s="324">
        <f t="shared" si="19"/>
        <v>0.4</v>
      </c>
      <c r="S136" s="180" t="s">
        <v>7</v>
      </c>
      <c r="T136" s="180" t="s">
        <v>7</v>
      </c>
    </row>
    <row r="137" spans="2:20" ht="24.95" customHeight="1" x14ac:dyDescent="0.2">
      <c r="B137" s="174" t="s">
        <v>30</v>
      </c>
      <c r="C137" s="183" t="s">
        <v>22</v>
      </c>
      <c r="D137" s="167">
        <v>10</v>
      </c>
      <c r="E137" s="168">
        <v>7</v>
      </c>
      <c r="F137" s="168">
        <v>12</v>
      </c>
      <c r="G137" s="168">
        <v>9</v>
      </c>
      <c r="H137" s="168">
        <v>4</v>
      </c>
      <c r="I137" s="176"/>
      <c r="J137" s="176"/>
      <c r="K137" s="176"/>
      <c r="L137" s="176"/>
      <c r="M137" s="176"/>
      <c r="N137" s="176"/>
      <c r="O137" s="277"/>
      <c r="P137" s="177">
        <f t="shared" si="17"/>
        <v>12</v>
      </c>
      <c r="Q137" s="323">
        <f t="shared" si="18"/>
        <v>4</v>
      </c>
      <c r="R137" s="324">
        <f t="shared" si="19"/>
        <v>8.4</v>
      </c>
      <c r="S137" s="180" t="s">
        <v>7</v>
      </c>
      <c r="T137" s="180" t="s">
        <v>7</v>
      </c>
    </row>
    <row r="138" spans="2:20" ht="24.95" customHeight="1" x14ac:dyDescent="0.2">
      <c r="B138" s="174" t="s">
        <v>31</v>
      </c>
      <c r="C138" s="183" t="s">
        <v>22</v>
      </c>
      <c r="D138" s="167">
        <v>6</v>
      </c>
      <c r="E138" s="168">
        <v>10</v>
      </c>
      <c r="F138" s="168">
        <v>5</v>
      </c>
      <c r="G138" s="168">
        <v>4</v>
      </c>
      <c r="H138" s="168">
        <v>5</v>
      </c>
      <c r="I138" s="176"/>
      <c r="J138" s="176"/>
      <c r="K138" s="176"/>
      <c r="L138" s="176"/>
      <c r="M138" s="176"/>
      <c r="N138" s="176"/>
      <c r="O138" s="277"/>
      <c r="P138" s="177">
        <f t="shared" si="17"/>
        <v>10</v>
      </c>
      <c r="Q138" s="323">
        <f t="shared" si="18"/>
        <v>4</v>
      </c>
      <c r="R138" s="324">
        <f t="shared" si="19"/>
        <v>6</v>
      </c>
      <c r="S138" s="180" t="s">
        <v>7</v>
      </c>
      <c r="T138" s="180" t="s">
        <v>7</v>
      </c>
    </row>
    <row r="139" spans="2:20" ht="24.95" customHeight="1" x14ac:dyDescent="0.2">
      <c r="B139" s="174" t="s">
        <v>32</v>
      </c>
      <c r="C139" s="183" t="s">
        <v>22</v>
      </c>
      <c r="D139" s="325">
        <v>2.0299999999999998</v>
      </c>
      <c r="E139" s="181">
        <v>1.59</v>
      </c>
      <c r="F139" s="168">
        <v>1.25</v>
      </c>
      <c r="G139" s="168">
        <v>1.93</v>
      </c>
      <c r="H139" s="168">
        <v>1.25</v>
      </c>
      <c r="I139" s="181"/>
      <c r="J139" s="181"/>
      <c r="K139" s="181"/>
      <c r="L139" s="181"/>
      <c r="M139" s="181"/>
      <c r="N139" s="181"/>
      <c r="O139" s="281"/>
      <c r="P139" s="163">
        <f t="shared" si="17"/>
        <v>2.0299999999999998</v>
      </c>
      <c r="Q139" s="231">
        <f t="shared" si="18"/>
        <v>1.25</v>
      </c>
      <c r="R139" s="232">
        <f t="shared" si="19"/>
        <v>1.61</v>
      </c>
      <c r="S139" s="180" t="s">
        <v>7</v>
      </c>
      <c r="T139" s="180" t="s">
        <v>7</v>
      </c>
    </row>
    <row r="140" spans="2:20" ht="24.95" customHeight="1" x14ac:dyDescent="0.2">
      <c r="B140" s="174" t="s">
        <v>33</v>
      </c>
      <c r="C140" s="183" t="s">
        <v>22</v>
      </c>
      <c r="D140" s="326">
        <v>1.7000000000000001E-2</v>
      </c>
      <c r="E140" s="327">
        <v>8.9999999999999993E-3</v>
      </c>
      <c r="F140" s="327" t="s">
        <v>62</v>
      </c>
      <c r="G140" s="327">
        <v>2.1000000000000001E-2</v>
      </c>
      <c r="H140" s="327" t="s">
        <v>62</v>
      </c>
      <c r="I140" s="328"/>
      <c r="J140" s="328"/>
      <c r="K140" s="328"/>
      <c r="L140" s="328"/>
      <c r="M140" s="328"/>
      <c r="N140" s="328"/>
      <c r="O140" s="329"/>
      <c r="P140" s="195">
        <f>MAX(D140:O140)</f>
        <v>2.1000000000000001E-2</v>
      </c>
      <c r="Q140" s="330" t="s">
        <v>62</v>
      </c>
      <c r="R140" s="331">
        <f>AVERAGE(D140:O140)</f>
        <v>1.5666666666666666E-2</v>
      </c>
      <c r="S140" s="180">
        <v>0.5</v>
      </c>
      <c r="T140" s="198">
        <v>0</v>
      </c>
    </row>
    <row r="141" spans="2:20" ht="24.95" customHeight="1" x14ac:dyDescent="0.2">
      <c r="B141" s="174" t="s">
        <v>320</v>
      </c>
      <c r="C141" s="183" t="s">
        <v>22</v>
      </c>
      <c r="D141" s="325">
        <v>0.74</v>
      </c>
      <c r="E141" s="327">
        <v>0.44</v>
      </c>
      <c r="F141" s="327">
        <v>0.32</v>
      </c>
      <c r="G141" s="327">
        <v>0.32</v>
      </c>
      <c r="H141" s="327">
        <v>0.22</v>
      </c>
      <c r="I141" s="188"/>
      <c r="J141" s="188"/>
      <c r="K141" s="188"/>
      <c r="L141" s="188"/>
      <c r="M141" s="188"/>
      <c r="N141" s="188"/>
      <c r="O141" s="332"/>
      <c r="P141" s="195">
        <f t="shared" si="17"/>
        <v>0.74</v>
      </c>
      <c r="Q141" s="330" t="s">
        <v>62</v>
      </c>
      <c r="R141" s="331">
        <f t="shared" si="19"/>
        <v>0.40800000000000003</v>
      </c>
      <c r="S141" s="199">
        <v>5</v>
      </c>
      <c r="T141" s="198">
        <v>0.01</v>
      </c>
    </row>
    <row r="142" spans="2:20" ht="24.95" customHeight="1" x14ac:dyDescent="0.2">
      <c r="B142" s="174" t="s">
        <v>321</v>
      </c>
      <c r="C142" s="183" t="s">
        <v>22</v>
      </c>
      <c r="D142" s="325">
        <v>3.0000000000000001E-3</v>
      </c>
      <c r="E142" s="327">
        <v>1.4E-2</v>
      </c>
      <c r="F142" s="327">
        <v>6.0000000000000001E-3</v>
      </c>
      <c r="G142" s="327">
        <v>3.5000000000000003E-2</v>
      </c>
      <c r="H142" s="327">
        <v>4.0000000000000001E-3</v>
      </c>
      <c r="I142" s="328"/>
      <c r="J142" s="328"/>
      <c r="K142" s="328"/>
      <c r="L142" s="328"/>
      <c r="M142" s="328"/>
      <c r="N142" s="328"/>
      <c r="O142" s="329"/>
      <c r="P142" s="195">
        <f>MAX(D142:O142)</f>
        <v>3.5000000000000003E-2</v>
      </c>
      <c r="Q142" s="330">
        <f>MIN(D142:O142)</f>
        <v>3.0000000000000001E-3</v>
      </c>
      <c r="R142" s="331">
        <f>AVERAGE(D142:O142)</f>
        <v>1.24E-2</v>
      </c>
      <c r="S142" s="180" t="s">
        <v>7</v>
      </c>
      <c r="T142" s="198">
        <v>0.01</v>
      </c>
    </row>
    <row r="143" spans="2:20" ht="24.95" customHeight="1" x14ac:dyDescent="0.2">
      <c r="B143" s="174" t="s">
        <v>34</v>
      </c>
      <c r="C143" s="183" t="s">
        <v>22</v>
      </c>
      <c r="D143" s="167">
        <v>0.3</v>
      </c>
      <c r="E143" s="168">
        <v>0.7</v>
      </c>
      <c r="F143" s="333">
        <v>0.5</v>
      </c>
      <c r="G143" s="169">
        <v>0.2</v>
      </c>
      <c r="H143" s="168">
        <v>0.4</v>
      </c>
      <c r="I143" s="169"/>
      <c r="J143" s="169"/>
      <c r="K143" s="169"/>
      <c r="L143" s="169"/>
      <c r="M143" s="169"/>
      <c r="N143" s="169"/>
      <c r="O143" s="275"/>
      <c r="P143" s="195">
        <f t="shared" si="17"/>
        <v>0.7</v>
      </c>
      <c r="Q143" s="330">
        <f t="shared" si="18"/>
        <v>0.2</v>
      </c>
      <c r="R143" s="331">
        <f t="shared" si="19"/>
        <v>0.42000000000000004</v>
      </c>
      <c r="S143" s="166" t="s">
        <v>6</v>
      </c>
      <c r="T143" s="180" t="s">
        <v>7</v>
      </c>
    </row>
    <row r="144" spans="2:20" ht="24.95" customHeight="1" x14ac:dyDescent="0.2">
      <c r="B144" s="174" t="s">
        <v>35</v>
      </c>
      <c r="C144" s="183" t="s">
        <v>22</v>
      </c>
      <c r="D144" s="182">
        <v>0.06</v>
      </c>
      <c r="E144" s="181">
        <v>0.06</v>
      </c>
      <c r="F144" s="288">
        <v>0.02</v>
      </c>
      <c r="G144" s="181">
        <v>0.03</v>
      </c>
      <c r="H144" s="168">
        <v>0.03</v>
      </c>
      <c r="I144" s="181"/>
      <c r="J144" s="181"/>
      <c r="K144" s="181"/>
      <c r="L144" s="181"/>
      <c r="M144" s="181"/>
      <c r="N144" s="181"/>
      <c r="O144" s="281"/>
      <c r="P144" s="195">
        <f t="shared" si="17"/>
        <v>0.06</v>
      </c>
      <c r="Q144" s="330">
        <f t="shared" si="18"/>
        <v>0.02</v>
      </c>
      <c r="R144" s="331">
        <f>AVERAGE(D144:O144)</f>
        <v>3.9999999999999994E-2</v>
      </c>
      <c r="S144" s="166" t="s">
        <v>6</v>
      </c>
      <c r="T144" s="180" t="s">
        <v>7</v>
      </c>
    </row>
    <row r="145" spans="2:20" ht="24.95" customHeight="1" x14ac:dyDescent="0.2">
      <c r="B145" s="174" t="s">
        <v>36</v>
      </c>
      <c r="C145" s="183" t="s">
        <v>22</v>
      </c>
      <c r="D145" s="167">
        <v>32.4</v>
      </c>
      <c r="E145" s="168">
        <v>37.299999999999997</v>
      </c>
      <c r="F145" s="168">
        <v>33.4</v>
      </c>
      <c r="G145" s="169">
        <v>29.9</v>
      </c>
      <c r="H145" s="168">
        <v>31.4</v>
      </c>
      <c r="I145" s="169"/>
      <c r="J145" s="169"/>
      <c r="K145" s="169"/>
      <c r="L145" s="169"/>
      <c r="M145" s="169"/>
      <c r="N145" s="169"/>
      <c r="O145" s="275"/>
      <c r="P145" s="163">
        <f t="shared" si="17"/>
        <v>37.299999999999997</v>
      </c>
      <c r="Q145" s="231">
        <f t="shared" si="18"/>
        <v>29.9</v>
      </c>
      <c r="R145" s="232">
        <f t="shared" si="19"/>
        <v>32.880000000000003</v>
      </c>
      <c r="S145" s="180" t="s">
        <v>7</v>
      </c>
      <c r="T145" s="180" t="s">
        <v>7</v>
      </c>
    </row>
    <row r="146" spans="2:20" ht="24.95" customHeight="1" x14ac:dyDescent="0.2">
      <c r="B146" s="174" t="s">
        <v>37</v>
      </c>
      <c r="C146" s="183" t="s">
        <v>22</v>
      </c>
      <c r="D146" s="167">
        <v>0.38519999999999999</v>
      </c>
      <c r="E146" s="168">
        <v>0.22</v>
      </c>
      <c r="F146" s="168">
        <v>0.1396</v>
      </c>
      <c r="G146" s="168">
        <v>0.19009999999999999</v>
      </c>
      <c r="H146" s="168">
        <v>0.17333000000000001</v>
      </c>
      <c r="I146" s="181"/>
      <c r="J146" s="181"/>
      <c r="K146" s="181"/>
      <c r="L146" s="181"/>
      <c r="M146" s="181"/>
      <c r="N146" s="181"/>
      <c r="O146" s="281"/>
      <c r="P146" s="163">
        <f t="shared" si="17"/>
        <v>0.38519999999999999</v>
      </c>
      <c r="Q146" s="231">
        <f t="shared" si="18"/>
        <v>0.1396</v>
      </c>
      <c r="R146" s="232">
        <f t="shared" si="19"/>
        <v>0.22164599999999995</v>
      </c>
      <c r="S146" s="180" t="s">
        <v>7</v>
      </c>
      <c r="T146" s="180" t="s">
        <v>7</v>
      </c>
    </row>
    <row r="147" spans="2:20" ht="24.95" customHeight="1" x14ac:dyDescent="0.2">
      <c r="B147" s="174" t="s">
        <v>38</v>
      </c>
      <c r="C147" s="183" t="s">
        <v>22</v>
      </c>
      <c r="D147" s="167">
        <v>0.18</v>
      </c>
      <c r="E147" s="168">
        <v>0.23</v>
      </c>
      <c r="F147" s="168">
        <v>0.18</v>
      </c>
      <c r="G147" s="181">
        <v>0.12</v>
      </c>
      <c r="H147" s="168">
        <v>0.04</v>
      </c>
      <c r="I147" s="181"/>
      <c r="J147" s="181"/>
      <c r="K147" s="181"/>
      <c r="L147" s="181"/>
      <c r="M147" s="181"/>
      <c r="N147" s="181"/>
      <c r="O147" s="281"/>
      <c r="P147" s="163">
        <f t="shared" si="17"/>
        <v>0.23</v>
      </c>
      <c r="Q147" s="231">
        <f t="shared" si="18"/>
        <v>0.04</v>
      </c>
      <c r="R147" s="232">
        <f t="shared" si="19"/>
        <v>0.15000000000000002</v>
      </c>
      <c r="S147" s="180" t="s">
        <v>7</v>
      </c>
      <c r="T147" s="180" t="s">
        <v>7</v>
      </c>
    </row>
    <row r="148" spans="2:20" ht="24.95" customHeight="1" x14ac:dyDescent="0.2">
      <c r="B148" s="174" t="s">
        <v>39</v>
      </c>
      <c r="C148" s="183" t="s">
        <v>22</v>
      </c>
      <c r="D148" s="167">
        <v>7.3200000000000001E-2</v>
      </c>
      <c r="E148" s="168">
        <v>0.05</v>
      </c>
      <c r="F148" s="168">
        <v>3.1E-2</v>
      </c>
      <c r="G148" s="168">
        <v>4.8500000000000001E-2</v>
      </c>
      <c r="H148" s="168">
        <v>3.2289999999999999E-2</v>
      </c>
      <c r="I148" s="181"/>
      <c r="J148" s="181"/>
      <c r="K148" s="181"/>
      <c r="L148" s="181"/>
      <c r="M148" s="181"/>
      <c r="N148" s="181"/>
      <c r="O148" s="281"/>
      <c r="P148" s="163">
        <f t="shared" si="17"/>
        <v>7.3200000000000001E-2</v>
      </c>
      <c r="Q148" s="231">
        <f t="shared" si="18"/>
        <v>3.1E-2</v>
      </c>
      <c r="R148" s="232">
        <f t="shared" si="19"/>
        <v>4.6997999999999998E-2</v>
      </c>
      <c r="S148" s="204">
        <v>1</v>
      </c>
      <c r="T148" s="204" t="s">
        <v>6</v>
      </c>
    </row>
    <row r="149" spans="2:20" ht="24.95" customHeight="1" x14ac:dyDescent="0.2">
      <c r="B149" s="174" t="s">
        <v>40</v>
      </c>
      <c r="C149" s="183" t="s">
        <v>22</v>
      </c>
      <c r="D149" s="167">
        <v>6.96</v>
      </c>
      <c r="E149" s="168">
        <v>8.58</v>
      </c>
      <c r="F149" s="168">
        <v>8.52</v>
      </c>
      <c r="G149" s="181">
        <v>8.94</v>
      </c>
      <c r="H149" s="168">
        <v>8.76</v>
      </c>
      <c r="I149" s="181"/>
      <c r="J149" s="181"/>
      <c r="K149" s="181"/>
      <c r="L149" s="181"/>
      <c r="M149" s="181"/>
      <c r="N149" s="181"/>
      <c r="O149" s="281"/>
      <c r="P149" s="163">
        <f t="shared" si="17"/>
        <v>8.94</v>
      </c>
      <c r="Q149" s="231">
        <f t="shared" si="18"/>
        <v>6.96</v>
      </c>
      <c r="R149" s="232">
        <f t="shared" si="19"/>
        <v>8.3520000000000003</v>
      </c>
      <c r="S149" s="180" t="s">
        <v>7</v>
      </c>
      <c r="T149" s="180" t="s">
        <v>7</v>
      </c>
    </row>
    <row r="150" spans="2:20" ht="24.95" customHeight="1" x14ac:dyDescent="0.2">
      <c r="B150" s="205" t="s">
        <v>323</v>
      </c>
      <c r="C150" s="183" t="s">
        <v>22</v>
      </c>
      <c r="D150" s="334" t="s">
        <v>7</v>
      </c>
      <c r="E150" s="168">
        <v>1E-4</v>
      </c>
      <c r="F150" s="335" t="s">
        <v>7</v>
      </c>
      <c r="G150" s="335" t="s">
        <v>7</v>
      </c>
      <c r="H150" s="212" t="s">
        <v>7</v>
      </c>
      <c r="I150" s="335"/>
      <c r="J150" s="335"/>
      <c r="K150" s="212"/>
      <c r="L150" s="335"/>
      <c r="M150" s="335"/>
      <c r="N150" s="193"/>
      <c r="O150" s="336"/>
      <c r="P150" s="208">
        <f>MAX(D150:O150)</f>
        <v>1E-4</v>
      </c>
      <c r="Q150" s="337" t="s">
        <v>62</v>
      </c>
      <c r="R150" s="338" t="s">
        <v>349</v>
      </c>
      <c r="S150" s="180">
        <v>2E-3</v>
      </c>
      <c r="T150" s="180">
        <v>1.0000000000000001E-5</v>
      </c>
    </row>
    <row r="151" spans="2:20" ht="24.95" customHeight="1" x14ac:dyDescent="0.2">
      <c r="B151" s="205" t="s">
        <v>326</v>
      </c>
      <c r="C151" s="183" t="s">
        <v>22</v>
      </c>
      <c r="D151" s="339" t="s">
        <v>7</v>
      </c>
      <c r="E151" s="193" t="s">
        <v>288</v>
      </c>
      <c r="F151" s="288" t="s">
        <v>7</v>
      </c>
      <c r="G151" s="288" t="s">
        <v>7</v>
      </c>
      <c r="H151" s="335" t="s">
        <v>288</v>
      </c>
      <c r="I151" s="288"/>
      <c r="J151" s="288"/>
      <c r="K151" s="212"/>
      <c r="L151" s="288"/>
      <c r="M151" s="288"/>
      <c r="N151" s="193"/>
      <c r="O151" s="340"/>
      <c r="P151" s="208" t="s">
        <v>325</v>
      </c>
      <c r="Q151" s="337" t="s">
        <v>62</v>
      </c>
      <c r="R151" s="338" t="s">
        <v>325</v>
      </c>
      <c r="S151" s="180">
        <v>0.1</v>
      </c>
      <c r="T151" s="180">
        <v>0.01</v>
      </c>
    </row>
    <row r="152" spans="2:20" ht="24.95" customHeight="1" x14ac:dyDescent="0.2">
      <c r="B152" s="205" t="s">
        <v>327</v>
      </c>
      <c r="C152" s="183" t="s">
        <v>22</v>
      </c>
      <c r="D152" s="339" t="s">
        <v>7</v>
      </c>
      <c r="E152" s="288" t="s">
        <v>62</v>
      </c>
      <c r="F152" s="288" t="s">
        <v>7</v>
      </c>
      <c r="G152" s="288" t="s">
        <v>7</v>
      </c>
      <c r="H152" s="288">
        <v>2E-3</v>
      </c>
      <c r="I152" s="288"/>
      <c r="J152" s="288"/>
      <c r="K152" s="212"/>
      <c r="L152" s="288"/>
      <c r="M152" s="288"/>
      <c r="N152" s="181"/>
      <c r="O152" s="340"/>
      <c r="P152" s="208" t="s">
        <v>62</v>
      </c>
      <c r="Q152" s="337" t="s">
        <v>62</v>
      </c>
      <c r="R152" s="338" t="s">
        <v>62</v>
      </c>
      <c r="S152" s="199">
        <v>1</v>
      </c>
      <c r="T152" s="211">
        <v>1E-3</v>
      </c>
    </row>
    <row r="153" spans="2:20" ht="24.95" customHeight="1" x14ac:dyDescent="0.2">
      <c r="B153" s="205" t="s">
        <v>328</v>
      </c>
      <c r="C153" s="183" t="s">
        <v>22</v>
      </c>
      <c r="D153" s="167">
        <v>4.4999999999999997E-3</v>
      </c>
      <c r="E153" s="168" t="s">
        <v>62</v>
      </c>
      <c r="F153" s="168">
        <v>2E-3</v>
      </c>
      <c r="G153" s="168">
        <v>4.4999999999999997E-3</v>
      </c>
      <c r="H153" s="335">
        <v>3.0000000000000001E-3</v>
      </c>
      <c r="I153" s="335"/>
      <c r="J153" s="335"/>
      <c r="K153" s="212"/>
      <c r="L153" s="212"/>
      <c r="M153" s="212"/>
      <c r="N153" s="212"/>
      <c r="O153" s="336"/>
      <c r="P153" s="208">
        <f>MAX(D153:O153)</f>
        <v>4.4999999999999997E-3</v>
      </c>
      <c r="Q153" s="337">
        <f>MIN(D153:O153)</f>
        <v>2E-3</v>
      </c>
      <c r="R153" s="338">
        <f>AVERAGE(D153:O153)</f>
        <v>3.4999999999999996E-3</v>
      </c>
      <c r="S153" s="180">
        <v>0.05</v>
      </c>
      <c r="T153" s="180">
        <v>2E-3</v>
      </c>
    </row>
    <row r="154" spans="2:20" ht="24.95" customHeight="1" x14ac:dyDescent="0.2">
      <c r="B154" s="205" t="s">
        <v>360</v>
      </c>
      <c r="C154" s="183" t="s">
        <v>22</v>
      </c>
      <c r="D154" s="339" t="s">
        <v>7</v>
      </c>
      <c r="E154" s="168" t="s">
        <v>62</v>
      </c>
      <c r="F154" s="288" t="s">
        <v>7</v>
      </c>
      <c r="G154" s="335" t="s">
        <v>7</v>
      </c>
      <c r="H154" s="335" t="s">
        <v>62</v>
      </c>
      <c r="I154" s="335"/>
      <c r="J154" s="335"/>
      <c r="K154" s="212"/>
      <c r="L154" s="335"/>
      <c r="M154" s="335"/>
      <c r="N154" s="212"/>
      <c r="O154" s="340"/>
      <c r="P154" s="208">
        <f>MAX(D154:O154)</f>
        <v>0</v>
      </c>
      <c r="Q154" s="337">
        <f>MIN(D154:O154)</f>
        <v>0</v>
      </c>
      <c r="R154" s="338" t="s">
        <v>62</v>
      </c>
      <c r="S154" s="166" t="s">
        <v>6</v>
      </c>
      <c r="T154" s="180">
        <v>2E-3</v>
      </c>
    </row>
    <row r="155" spans="2:20" ht="24.95" customHeight="1" x14ac:dyDescent="0.2">
      <c r="B155" s="205" t="s">
        <v>361</v>
      </c>
      <c r="C155" s="183" t="s">
        <v>22</v>
      </c>
      <c r="D155" s="334" t="s">
        <v>7</v>
      </c>
      <c r="E155" s="341">
        <v>2.9999999999999997E-4</v>
      </c>
      <c r="F155" s="335" t="s">
        <v>7</v>
      </c>
      <c r="G155" s="192" t="s">
        <v>7</v>
      </c>
      <c r="H155" s="335">
        <v>2.0000000000000001E-4</v>
      </c>
      <c r="I155" s="192"/>
      <c r="J155" s="192"/>
      <c r="K155" s="212"/>
      <c r="L155" s="192"/>
      <c r="M155" s="192"/>
      <c r="N155" s="212"/>
      <c r="O155" s="336"/>
      <c r="P155" s="214" t="s">
        <v>62</v>
      </c>
      <c r="Q155" s="337" t="s">
        <v>62</v>
      </c>
      <c r="R155" s="342" t="s">
        <v>62</v>
      </c>
      <c r="S155" s="180">
        <v>5.0000000000000001E-3</v>
      </c>
      <c r="T155" s="180">
        <v>2.0000000000000001E-4</v>
      </c>
    </row>
    <row r="156" spans="2:20" ht="24.95" customHeight="1" x14ac:dyDescent="0.2">
      <c r="B156" s="216" t="s">
        <v>331</v>
      </c>
      <c r="C156" s="217" t="s">
        <v>22</v>
      </c>
      <c r="D156" s="334" t="s">
        <v>7</v>
      </c>
      <c r="E156" s="168">
        <v>6.73</v>
      </c>
      <c r="F156" s="335" t="s">
        <v>7</v>
      </c>
      <c r="G156" s="288" t="s">
        <v>7</v>
      </c>
      <c r="H156" s="181">
        <v>2.7</v>
      </c>
      <c r="I156" s="288"/>
      <c r="J156" s="288"/>
      <c r="K156" s="181"/>
      <c r="L156" s="288"/>
      <c r="M156" s="288"/>
      <c r="N156" s="181"/>
      <c r="O156" s="336"/>
      <c r="P156" s="163">
        <f>MAX(D156:O156)</f>
        <v>6.73</v>
      </c>
      <c r="Q156" s="231">
        <f>MIN(D156:O156)</f>
        <v>2.7</v>
      </c>
      <c r="R156" s="232">
        <f t="shared" ref="R156:R171" si="20">AVERAGE(D156:O156)</f>
        <v>4.7149999999999999</v>
      </c>
      <c r="S156" s="222" t="s">
        <v>6</v>
      </c>
      <c r="T156" s="222" t="s">
        <v>6</v>
      </c>
    </row>
    <row r="157" spans="2:20" ht="24.95" customHeight="1" x14ac:dyDescent="0.2">
      <c r="B157" s="216" t="s">
        <v>332</v>
      </c>
      <c r="C157" s="217" t="s">
        <v>22</v>
      </c>
      <c r="D157" s="334" t="s">
        <v>7</v>
      </c>
      <c r="E157" s="168">
        <v>2.5299999999999998</v>
      </c>
      <c r="F157" s="335" t="s">
        <v>7</v>
      </c>
      <c r="G157" s="288" t="s">
        <v>7</v>
      </c>
      <c r="H157" s="181">
        <v>1.59</v>
      </c>
      <c r="I157" s="288"/>
      <c r="J157" s="288"/>
      <c r="K157" s="181"/>
      <c r="L157" s="288"/>
      <c r="M157" s="288"/>
      <c r="N157" s="181"/>
      <c r="O157" s="336"/>
      <c r="P157" s="163">
        <f>MAX(D157:O157)</f>
        <v>2.5299999999999998</v>
      </c>
      <c r="Q157" s="231">
        <f>MIN(D157:O157)</f>
        <v>1.59</v>
      </c>
      <c r="R157" s="232">
        <f t="shared" si="20"/>
        <v>2.06</v>
      </c>
      <c r="S157" s="222" t="s">
        <v>6</v>
      </c>
      <c r="T157" s="222">
        <v>8.0000000000000002E-3</v>
      </c>
    </row>
    <row r="158" spans="2:20" ht="24.95" customHeight="1" x14ac:dyDescent="0.2">
      <c r="B158" s="174" t="s">
        <v>41</v>
      </c>
      <c r="C158" s="183" t="s">
        <v>22</v>
      </c>
      <c r="D158" s="343">
        <v>1.9</v>
      </c>
      <c r="E158" s="169">
        <v>1.7</v>
      </c>
      <c r="F158" s="169">
        <v>1</v>
      </c>
      <c r="G158" s="169">
        <v>1</v>
      </c>
      <c r="H158" s="169">
        <v>1.1000000000000001</v>
      </c>
      <c r="I158" s="169"/>
      <c r="J158" s="169"/>
      <c r="K158" s="169"/>
      <c r="L158" s="169"/>
      <c r="M158" s="169"/>
      <c r="N158" s="169"/>
      <c r="O158" s="275"/>
      <c r="P158" s="171">
        <f t="shared" ref="P158:P167" si="21">MAX(D158:O158)</f>
        <v>1.9</v>
      </c>
      <c r="Q158" s="224">
        <f t="shared" ref="Q158:Q167" si="22">MIN(D158:O158)</f>
        <v>1</v>
      </c>
      <c r="R158" s="225">
        <f t="shared" si="20"/>
        <v>1.3399999999999999</v>
      </c>
      <c r="S158" s="226" t="s">
        <v>6</v>
      </c>
      <c r="T158" s="204" t="s">
        <v>6</v>
      </c>
    </row>
    <row r="159" spans="2:20" ht="24.95" customHeight="1" x14ac:dyDescent="0.2">
      <c r="B159" s="174" t="s">
        <v>333</v>
      </c>
      <c r="C159" s="175" t="s">
        <v>22</v>
      </c>
      <c r="D159" s="203">
        <v>1.5</v>
      </c>
      <c r="E159" s="203">
        <v>1.5</v>
      </c>
      <c r="F159" s="203">
        <v>0.8</v>
      </c>
      <c r="G159" s="203">
        <v>1</v>
      </c>
      <c r="H159" s="203">
        <v>1</v>
      </c>
      <c r="I159" s="203"/>
      <c r="J159" s="203"/>
      <c r="K159" s="203"/>
      <c r="L159" s="203"/>
      <c r="M159" s="203"/>
      <c r="N159" s="203"/>
      <c r="O159" s="203"/>
      <c r="P159" s="171">
        <f>MAX(D159:O159)</f>
        <v>1.5</v>
      </c>
      <c r="Q159" s="224">
        <f>MIN(D159:O159)</f>
        <v>0.8</v>
      </c>
      <c r="R159" s="225">
        <f t="shared" si="20"/>
        <v>1.1599999999999999</v>
      </c>
      <c r="S159" s="226"/>
      <c r="T159" s="226"/>
    </row>
    <row r="160" spans="2:20" ht="24.95" customHeight="1" x14ac:dyDescent="0.2">
      <c r="B160" s="174" t="s">
        <v>42</v>
      </c>
      <c r="C160" s="175" t="s">
        <v>22</v>
      </c>
      <c r="D160" s="227">
        <v>4.8899999999999999E-2</v>
      </c>
      <c r="E160" s="193">
        <v>2.7799999999999998E-2</v>
      </c>
      <c r="F160" s="193">
        <v>2.69E-2</v>
      </c>
      <c r="G160" s="227">
        <v>2.9499999999999998E-2</v>
      </c>
      <c r="H160" s="227">
        <v>3.0700000000000002E-2</v>
      </c>
      <c r="I160" s="227"/>
      <c r="J160" s="227"/>
      <c r="K160" s="227"/>
      <c r="L160" s="227"/>
      <c r="M160" s="227"/>
      <c r="N160" s="227"/>
      <c r="O160" s="227"/>
      <c r="P160" s="228">
        <f>MAX(D160:O160)</f>
        <v>4.8899999999999999E-2</v>
      </c>
      <c r="Q160" s="229">
        <f>MIN(D160:O160)</f>
        <v>2.69E-2</v>
      </c>
      <c r="R160" s="230">
        <f t="shared" si="20"/>
        <v>3.2759999999999997E-2</v>
      </c>
      <c r="S160" s="226"/>
      <c r="T160" s="226"/>
    </row>
    <row r="161" spans="2:20" ht="24.95" customHeight="1" x14ac:dyDescent="0.2">
      <c r="B161" s="174" t="s">
        <v>43</v>
      </c>
      <c r="C161" s="175" t="s">
        <v>44</v>
      </c>
      <c r="D161" s="192">
        <v>3.37</v>
      </c>
      <c r="E161" s="193">
        <v>1.92</v>
      </c>
      <c r="F161" s="193">
        <v>3.39</v>
      </c>
      <c r="G161" s="193">
        <v>2.89</v>
      </c>
      <c r="H161" s="192">
        <v>2.94</v>
      </c>
      <c r="I161" s="192"/>
      <c r="J161" s="192"/>
      <c r="K161" s="192"/>
      <c r="L161" s="192"/>
      <c r="M161" s="192"/>
      <c r="N161" s="192"/>
      <c r="O161" s="192"/>
      <c r="P161" s="163">
        <f>MAX(D161:O161)</f>
        <v>3.39</v>
      </c>
      <c r="Q161" s="231">
        <f>MIN(D161:O161)</f>
        <v>1.92</v>
      </c>
      <c r="R161" s="232">
        <f t="shared" si="20"/>
        <v>2.9020000000000001</v>
      </c>
      <c r="S161" s="226"/>
      <c r="T161" s="226"/>
    </row>
    <row r="162" spans="2:20" ht="24.95" customHeight="1" x14ac:dyDescent="0.2">
      <c r="B162" s="191" t="s">
        <v>335</v>
      </c>
      <c r="C162" s="183" t="s">
        <v>22</v>
      </c>
      <c r="D162" s="182">
        <v>7.05</v>
      </c>
      <c r="E162" s="181">
        <v>7.51</v>
      </c>
      <c r="F162" s="181">
        <v>7.83</v>
      </c>
      <c r="G162" s="181">
        <v>7.61</v>
      </c>
      <c r="H162" s="181">
        <v>7.35</v>
      </c>
      <c r="I162" s="181"/>
      <c r="J162" s="181"/>
      <c r="K162" s="181"/>
      <c r="L162" s="181"/>
      <c r="M162" s="181"/>
      <c r="N162" s="181"/>
      <c r="O162" s="281"/>
      <c r="P162" s="171">
        <f t="shared" si="21"/>
        <v>7.83</v>
      </c>
      <c r="Q162" s="224">
        <f t="shared" si="22"/>
        <v>7.05</v>
      </c>
      <c r="R162" s="225">
        <f t="shared" si="20"/>
        <v>7.4700000000000006</v>
      </c>
      <c r="S162" s="204" t="s">
        <v>46</v>
      </c>
      <c r="T162" s="204" t="s">
        <v>6</v>
      </c>
    </row>
    <row r="163" spans="2:20" ht="24.95" customHeight="1" x14ac:dyDescent="0.2">
      <c r="B163" s="174" t="s">
        <v>47</v>
      </c>
      <c r="C163" s="183" t="s">
        <v>22</v>
      </c>
      <c r="D163" s="343">
        <v>0.9</v>
      </c>
      <c r="E163" s="168">
        <v>1.2</v>
      </c>
      <c r="F163" s="169">
        <v>1</v>
      </c>
      <c r="G163" s="168">
        <v>0.5</v>
      </c>
      <c r="H163" s="169">
        <v>1.2</v>
      </c>
      <c r="I163" s="169"/>
      <c r="J163" s="169"/>
      <c r="K163" s="169"/>
      <c r="L163" s="169"/>
      <c r="M163" s="169"/>
      <c r="N163" s="169"/>
      <c r="O163" s="275"/>
      <c r="P163" s="171">
        <f t="shared" si="21"/>
        <v>1.2</v>
      </c>
      <c r="Q163" s="224">
        <f t="shared" si="22"/>
        <v>0.5</v>
      </c>
      <c r="R163" s="225">
        <f t="shared" si="20"/>
        <v>0.96</v>
      </c>
      <c r="S163" s="204" t="s">
        <v>48</v>
      </c>
      <c r="T163" s="235" t="s">
        <v>6</v>
      </c>
    </row>
    <row r="164" spans="2:20" ht="24.95" customHeight="1" x14ac:dyDescent="0.2">
      <c r="B164" s="236" t="s">
        <v>49</v>
      </c>
      <c r="C164" s="322" t="s">
        <v>50</v>
      </c>
      <c r="D164" s="344">
        <v>17329</v>
      </c>
      <c r="E164" s="295">
        <v>1046</v>
      </c>
      <c r="F164" s="295">
        <v>4106</v>
      </c>
      <c r="G164" s="295">
        <v>7701</v>
      </c>
      <c r="H164" s="295">
        <v>3076</v>
      </c>
      <c r="I164" s="295"/>
      <c r="J164" s="295"/>
      <c r="K164" s="295"/>
      <c r="L164" s="295"/>
      <c r="M164" s="295"/>
      <c r="N164" s="295"/>
      <c r="O164" s="345"/>
      <c r="P164" s="238">
        <f>MAX(D164:O164)</f>
        <v>17329</v>
      </c>
      <c r="Q164" s="302">
        <f t="shared" si="22"/>
        <v>1046</v>
      </c>
      <c r="R164" s="303">
        <f t="shared" si="20"/>
        <v>6651.6</v>
      </c>
      <c r="S164" s="235" t="s">
        <v>51</v>
      </c>
      <c r="T164" s="235" t="s">
        <v>6</v>
      </c>
    </row>
    <row r="165" spans="2:20" ht="24.95" customHeight="1" x14ac:dyDescent="0.2">
      <c r="B165" s="236" t="s">
        <v>52</v>
      </c>
      <c r="C165" s="183" t="s">
        <v>50</v>
      </c>
      <c r="D165" s="167">
        <v>1515</v>
      </c>
      <c r="E165" s="168">
        <v>404</v>
      </c>
      <c r="F165" s="168">
        <v>7.3</v>
      </c>
      <c r="G165" s="168">
        <v>20</v>
      </c>
      <c r="H165" s="295">
        <v>13.4</v>
      </c>
      <c r="I165" s="295"/>
      <c r="J165" s="295"/>
      <c r="K165" s="295"/>
      <c r="L165" s="295"/>
      <c r="M165" s="295"/>
      <c r="N165" s="295"/>
      <c r="O165" s="345"/>
      <c r="P165" s="238">
        <f t="shared" si="21"/>
        <v>1515</v>
      </c>
      <c r="Q165" s="302">
        <f t="shared" si="22"/>
        <v>7.3</v>
      </c>
      <c r="R165" s="303">
        <f t="shared" si="20"/>
        <v>391.94</v>
      </c>
      <c r="S165" s="235" t="s">
        <v>53</v>
      </c>
      <c r="T165" s="241" t="s">
        <v>7</v>
      </c>
    </row>
    <row r="166" spans="2:20" ht="24.95" customHeight="1" x14ac:dyDescent="0.2">
      <c r="B166" s="236" t="s">
        <v>383</v>
      </c>
      <c r="C166" s="175" t="s">
        <v>50</v>
      </c>
      <c r="D166" s="193">
        <v>211</v>
      </c>
      <c r="E166" s="193">
        <v>98</v>
      </c>
      <c r="F166" s="237">
        <v>1</v>
      </c>
      <c r="G166" s="237">
        <v>20</v>
      </c>
      <c r="H166" s="237" t="s">
        <v>290</v>
      </c>
      <c r="I166" s="237"/>
      <c r="J166" s="237"/>
      <c r="K166" s="237"/>
      <c r="L166" s="237"/>
      <c r="M166" s="237"/>
      <c r="N166" s="237"/>
      <c r="O166" s="237"/>
      <c r="P166" s="238">
        <f>MAX(D166:O166)</f>
        <v>211</v>
      </c>
      <c r="Q166" s="239">
        <f t="shared" si="22"/>
        <v>1</v>
      </c>
      <c r="R166" s="240">
        <f t="shared" si="20"/>
        <v>82.5</v>
      </c>
      <c r="S166" s="242"/>
      <c r="T166" s="242"/>
    </row>
    <row r="167" spans="2:20" ht="24.95" customHeight="1" x14ac:dyDescent="0.2">
      <c r="B167" s="185" t="s">
        <v>54</v>
      </c>
      <c r="C167" s="186" t="s">
        <v>346</v>
      </c>
      <c r="D167" s="344">
        <v>14000</v>
      </c>
      <c r="E167" s="295">
        <v>33200</v>
      </c>
      <c r="F167" s="346">
        <v>14800</v>
      </c>
      <c r="G167" s="295">
        <v>17200</v>
      </c>
      <c r="H167" s="295">
        <v>12000</v>
      </c>
      <c r="I167" s="295"/>
      <c r="J167" s="295"/>
      <c r="K167" s="295"/>
      <c r="L167" s="295"/>
      <c r="M167" s="295"/>
      <c r="N167" s="295"/>
      <c r="O167" s="345"/>
      <c r="P167" s="296">
        <f t="shared" si="21"/>
        <v>33200</v>
      </c>
      <c r="Q167" s="297">
        <f t="shared" si="22"/>
        <v>12000</v>
      </c>
      <c r="R167" s="298">
        <f t="shared" si="20"/>
        <v>18240</v>
      </c>
      <c r="S167" s="347" t="s">
        <v>7</v>
      </c>
      <c r="T167" s="292" t="s">
        <v>7</v>
      </c>
    </row>
    <row r="168" spans="2:20" ht="24.95" customHeight="1" x14ac:dyDescent="0.2">
      <c r="B168" s="185" t="s">
        <v>55</v>
      </c>
      <c r="C168" s="186" t="s">
        <v>346</v>
      </c>
      <c r="D168" s="348">
        <v>8400</v>
      </c>
      <c r="E168" s="349">
        <v>23200</v>
      </c>
      <c r="F168" s="349">
        <v>10800</v>
      </c>
      <c r="G168" s="349">
        <v>15600</v>
      </c>
      <c r="H168" s="349">
        <v>7600</v>
      </c>
      <c r="I168" s="349"/>
      <c r="J168" s="349"/>
      <c r="K168" s="349"/>
      <c r="L168" s="349"/>
      <c r="M168" s="349"/>
      <c r="N168" s="349"/>
      <c r="O168" s="350"/>
      <c r="P168" s="296">
        <f>MAX(D168:O168)</f>
        <v>23200</v>
      </c>
      <c r="Q168" s="297">
        <f>MIN(D168:O168)</f>
        <v>7600</v>
      </c>
      <c r="R168" s="298">
        <f t="shared" si="20"/>
        <v>13120</v>
      </c>
      <c r="S168" s="292" t="s">
        <v>7</v>
      </c>
      <c r="T168" s="299" t="s">
        <v>7</v>
      </c>
    </row>
    <row r="169" spans="2:20" ht="24.95" customHeight="1" x14ac:dyDescent="0.2">
      <c r="B169" s="185" t="s">
        <v>384</v>
      </c>
      <c r="C169" s="300" t="s">
        <v>346</v>
      </c>
      <c r="D169" s="351">
        <v>0</v>
      </c>
      <c r="E169" s="351">
        <v>0</v>
      </c>
      <c r="F169" s="291">
        <v>400</v>
      </c>
      <c r="G169" s="291">
        <v>0</v>
      </c>
      <c r="H169" s="291">
        <v>0</v>
      </c>
      <c r="I169" s="291"/>
      <c r="J169" s="291"/>
      <c r="K169" s="291"/>
      <c r="L169" s="291"/>
      <c r="M169" s="291"/>
      <c r="N169" s="291"/>
      <c r="O169" s="301"/>
      <c r="P169" s="238">
        <f>MAX(D169:O169)</f>
        <v>400</v>
      </c>
      <c r="Q169" s="302">
        <f>MIN(D169:O169)</f>
        <v>0</v>
      </c>
      <c r="R169" s="303">
        <f>AVERAGE(D169:O169)</f>
        <v>80</v>
      </c>
      <c r="S169" s="292" t="s">
        <v>7</v>
      </c>
      <c r="T169" s="292" t="s">
        <v>7</v>
      </c>
    </row>
    <row r="170" spans="2:20" ht="24.95" customHeight="1" x14ac:dyDescent="0.2">
      <c r="B170" s="236" t="s">
        <v>56</v>
      </c>
      <c r="C170" s="217" t="s">
        <v>57</v>
      </c>
      <c r="D170" s="182">
        <v>19.72</v>
      </c>
      <c r="E170" s="181">
        <v>25.8</v>
      </c>
      <c r="F170" s="181">
        <v>11.85</v>
      </c>
      <c r="G170" s="305">
        <v>10.28</v>
      </c>
      <c r="H170" s="305">
        <v>12.54</v>
      </c>
      <c r="I170" s="305"/>
      <c r="J170" s="305"/>
      <c r="K170" s="305"/>
      <c r="L170" s="305"/>
      <c r="M170" s="305"/>
      <c r="N170" s="305"/>
      <c r="O170" s="306"/>
      <c r="P170" s="249">
        <f>MAX(D170:O170)</f>
        <v>25.8</v>
      </c>
      <c r="Q170" s="250">
        <f>MIN(D170:O170)</f>
        <v>10.28</v>
      </c>
      <c r="R170" s="165">
        <f t="shared" si="20"/>
        <v>16.038</v>
      </c>
      <c r="S170" s="248" t="s">
        <v>6</v>
      </c>
      <c r="T170" s="190" t="s">
        <v>6</v>
      </c>
    </row>
    <row r="171" spans="2:20" ht="24.95" customHeight="1" x14ac:dyDescent="0.2">
      <c r="B171" s="236" t="s">
        <v>58</v>
      </c>
      <c r="C171" s="217" t="s">
        <v>339</v>
      </c>
      <c r="D171" s="182">
        <v>1.45</v>
      </c>
      <c r="E171" s="181">
        <v>3.93</v>
      </c>
      <c r="F171" s="181">
        <v>1.63</v>
      </c>
      <c r="G171" s="305">
        <v>1.36</v>
      </c>
      <c r="H171" s="305">
        <v>1.95</v>
      </c>
      <c r="I171" s="305"/>
      <c r="J171" s="305"/>
      <c r="K171" s="305"/>
      <c r="L171" s="305"/>
      <c r="M171" s="305"/>
      <c r="N171" s="305"/>
      <c r="O171" s="306"/>
      <c r="P171" s="249">
        <f>MAX(D171:O171)</f>
        <v>3.93</v>
      </c>
      <c r="Q171" s="250">
        <f>MIN(D171:O171)</f>
        <v>1.36</v>
      </c>
      <c r="R171" s="165">
        <f t="shared" si="20"/>
        <v>2.0639999999999996</v>
      </c>
      <c r="S171" s="248" t="s">
        <v>6</v>
      </c>
      <c r="T171" s="352" t="s">
        <v>6</v>
      </c>
    </row>
    <row r="172" spans="2:20" ht="24.95" customHeight="1" thickBot="1" x14ac:dyDescent="0.25">
      <c r="B172" s="253" t="s">
        <v>59</v>
      </c>
      <c r="C172" s="254" t="s">
        <v>60</v>
      </c>
      <c r="D172" s="255">
        <v>69</v>
      </c>
      <c r="E172" s="256">
        <v>89.414909999999992</v>
      </c>
      <c r="F172" s="256">
        <v>90</v>
      </c>
      <c r="G172" s="258">
        <v>79.275842000000011</v>
      </c>
      <c r="H172" s="258">
        <v>89.176209999999998</v>
      </c>
      <c r="I172" s="258"/>
      <c r="J172" s="258"/>
      <c r="K172" s="258"/>
      <c r="L172" s="258"/>
      <c r="M172" s="258"/>
      <c r="N172" s="258"/>
      <c r="O172" s="309"/>
      <c r="P172" s="310">
        <f>MAX(D172:O172)</f>
        <v>90</v>
      </c>
      <c r="Q172" s="311">
        <f>MIN(D172:O172)</f>
        <v>69</v>
      </c>
      <c r="R172" s="312">
        <f>AVERAGE(D172:O172)</f>
        <v>83.373392399999986</v>
      </c>
      <c r="S172" s="313" t="s">
        <v>6</v>
      </c>
      <c r="T172" s="314" t="s">
        <v>7</v>
      </c>
    </row>
    <row r="173" spans="2:20" ht="24.95" customHeight="1" x14ac:dyDescent="0.2">
      <c r="B173" s="261" t="s">
        <v>340</v>
      </c>
      <c r="C173" s="262"/>
      <c r="D173" s="263"/>
      <c r="E173" s="263"/>
      <c r="F173" s="263"/>
      <c r="G173" s="263"/>
      <c r="H173" s="263"/>
      <c r="I173" s="263"/>
      <c r="J173" s="263"/>
      <c r="K173" s="263"/>
      <c r="L173" s="263"/>
      <c r="M173" s="263"/>
      <c r="N173" s="263"/>
      <c r="O173" s="263"/>
      <c r="P173" s="263"/>
      <c r="Q173" s="263"/>
      <c r="R173" s="263"/>
      <c r="S173" s="262"/>
    </row>
    <row r="174" spans="2:20" ht="24.95" customHeight="1" x14ac:dyDescent="0.2">
      <c r="B174" s="138" t="s">
        <v>351</v>
      </c>
    </row>
    <row r="176" spans="2:20" ht="24.95" customHeight="1" thickBot="1" x14ac:dyDescent="0.25">
      <c r="B176" s="140" t="str">
        <f>"คุณภาพน้ำดิบหน้าโรงงานผลิตน้ำมหาสวัสดิ์ ประจำปีงบประมาณ "&amp;B1&amp;""</f>
        <v>คุณภาพน้ำดิบหน้าโรงงานผลิตน้ำมหาสวัสดิ์ ประจำปีงบประมาณ 2566</v>
      </c>
    </row>
    <row r="177" spans="2:20" ht="24.95" customHeight="1" thickBot="1" x14ac:dyDescent="0.25">
      <c r="B177" s="142" t="s">
        <v>0</v>
      </c>
      <c r="C177" s="315" t="s">
        <v>1</v>
      </c>
      <c r="D177" s="266">
        <f t="shared" ref="D177:O177" si="23">D3</f>
        <v>44835</v>
      </c>
      <c r="E177" s="266">
        <f t="shared" si="23"/>
        <v>44867</v>
      </c>
      <c r="F177" s="266">
        <f t="shared" si="23"/>
        <v>44899</v>
      </c>
      <c r="G177" s="266">
        <f t="shared" si="23"/>
        <v>44931</v>
      </c>
      <c r="H177" s="266">
        <f t="shared" si="23"/>
        <v>44963</v>
      </c>
      <c r="I177" s="266">
        <f t="shared" si="23"/>
        <v>44995</v>
      </c>
      <c r="J177" s="266">
        <f t="shared" si="23"/>
        <v>45027</v>
      </c>
      <c r="K177" s="266">
        <f t="shared" si="23"/>
        <v>45059</v>
      </c>
      <c r="L177" s="266">
        <f t="shared" si="23"/>
        <v>45091</v>
      </c>
      <c r="M177" s="266">
        <f t="shared" si="23"/>
        <v>45123</v>
      </c>
      <c r="N177" s="266">
        <f t="shared" si="23"/>
        <v>45155</v>
      </c>
      <c r="O177" s="266">
        <f t="shared" si="23"/>
        <v>45187</v>
      </c>
      <c r="P177" s="144" t="s">
        <v>309</v>
      </c>
      <c r="Q177" s="316" t="s">
        <v>310</v>
      </c>
      <c r="R177" s="317" t="s">
        <v>311</v>
      </c>
      <c r="S177" s="147" t="s">
        <v>312</v>
      </c>
      <c r="T177" s="147" t="s">
        <v>171</v>
      </c>
    </row>
    <row r="178" spans="2:20" ht="24.95" customHeight="1" x14ac:dyDescent="0.2">
      <c r="B178" s="353" t="s">
        <v>5</v>
      </c>
      <c r="C178" s="318"/>
      <c r="D178" s="319">
        <v>7</v>
      </c>
      <c r="E178" s="269">
        <v>2</v>
      </c>
      <c r="F178" s="269">
        <v>14</v>
      </c>
      <c r="G178" s="269">
        <v>5</v>
      </c>
      <c r="H178" s="269">
        <v>7</v>
      </c>
      <c r="I178" s="269"/>
      <c r="J178" s="269"/>
      <c r="K178" s="269"/>
      <c r="L178" s="269"/>
      <c r="M178" s="269"/>
      <c r="N178" s="269"/>
      <c r="O178" s="271"/>
      <c r="P178" s="154" t="s">
        <v>7</v>
      </c>
      <c r="Q178" s="320" t="s">
        <v>7</v>
      </c>
      <c r="R178" s="321" t="s">
        <v>7</v>
      </c>
      <c r="S178" s="157" t="s">
        <v>6</v>
      </c>
      <c r="T178" s="157" t="s">
        <v>6</v>
      </c>
    </row>
    <row r="179" spans="2:20" ht="24.95" customHeight="1" x14ac:dyDescent="0.2">
      <c r="B179" s="158" t="s">
        <v>8</v>
      </c>
      <c r="C179" s="354" t="s">
        <v>9</v>
      </c>
      <c r="D179" s="355">
        <v>9.57</v>
      </c>
      <c r="E179" s="168">
        <v>10.08</v>
      </c>
      <c r="F179" s="272" t="s">
        <v>307</v>
      </c>
      <c r="G179" s="272">
        <v>9.4700000000000006</v>
      </c>
      <c r="H179" s="272" t="s">
        <v>388</v>
      </c>
      <c r="I179" s="272"/>
      <c r="J179" s="272"/>
      <c r="K179" s="272"/>
      <c r="L179" s="272"/>
      <c r="M179" s="272"/>
      <c r="N179" s="272"/>
      <c r="O179" s="273"/>
      <c r="P179" s="356" t="s">
        <v>7</v>
      </c>
      <c r="Q179" s="357" t="s">
        <v>7</v>
      </c>
      <c r="R179" s="358" t="s">
        <v>7</v>
      </c>
      <c r="S179" s="166" t="s">
        <v>6</v>
      </c>
      <c r="T179" s="166" t="s">
        <v>6</v>
      </c>
    </row>
    <row r="180" spans="2:20" ht="24.95" customHeight="1" x14ac:dyDescent="0.2">
      <c r="B180" s="158" t="s">
        <v>313</v>
      </c>
      <c r="C180" s="322" t="s">
        <v>11</v>
      </c>
      <c r="D180" s="359">
        <v>26.7</v>
      </c>
      <c r="E180" s="168">
        <v>28.7</v>
      </c>
      <c r="F180" s="168">
        <v>30.3</v>
      </c>
      <c r="G180" s="168">
        <v>26</v>
      </c>
      <c r="H180" s="168">
        <v>27.4</v>
      </c>
      <c r="I180" s="169"/>
      <c r="J180" s="169"/>
      <c r="K180" s="169"/>
      <c r="L180" s="169"/>
      <c r="M180" s="169"/>
      <c r="N180" s="169"/>
      <c r="O180" s="275"/>
      <c r="P180" s="171">
        <f t="shared" ref="P180:P207" si="24">MAX(D180:O180)</f>
        <v>30.3</v>
      </c>
      <c r="Q180" s="224">
        <f t="shared" ref="Q180:Q207" si="25">MIN(D180:O180)</f>
        <v>26</v>
      </c>
      <c r="R180" s="225">
        <f t="shared" ref="R180:R207" si="26">AVERAGE(D180:O180)</f>
        <v>27.82</v>
      </c>
      <c r="S180" s="166" t="s">
        <v>6</v>
      </c>
      <c r="T180" s="166" t="s">
        <v>6</v>
      </c>
    </row>
    <row r="181" spans="2:20" ht="24.95" customHeight="1" x14ac:dyDescent="0.2">
      <c r="B181" s="174" t="s">
        <v>12</v>
      </c>
      <c r="C181" s="183" t="s">
        <v>13</v>
      </c>
      <c r="D181" s="167">
        <v>6</v>
      </c>
      <c r="E181" s="168">
        <v>7</v>
      </c>
      <c r="F181" s="168">
        <v>4</v>
      </c>
      <c r="G181" s="168">
        <v>4</v>
      </c>
      <c r="H181" s="168">
        <v>4</v>
      </c>
      <c r="I181" s="176"/>
      <c r="J181" s="176"/>
      <c r="K181" s="176"/>
      <c r="L181" s="176"/>
      <c r="M181" s="176"/>
      <c r="N181" s="176"/>
      <c r="O181" s="277"/>
      <c r="P181" s="177">
        <f>MAX(D181:O181)</f>
        <v>7</v>
      </c>
      <c r="Q181" s="323">
        <f>MIN(D181:O181)</f>
        <v>4</v>
      </c>
      <c r="R181" s="324">
        <f>AVERAGE(D181:O181)</f>
        <v>5</v>
      </c>
      <c r="S181" s="180" t="s">
        <v>7</v>
      </c>
      <c r="T181" s="180" t="s">
        <v>7</v>
      </c>
    </row>
    <row r="182" spans="2:20" ht="24.95" customHeight="1" x14ac:dyDescent="0.2">
      <c r="B182" s="174" t="s">
        <v>14</v>
      </c>
      <c r="C182" s="183"/>
      <c r="D182" s="167" t="s">
        <v>61</v>
      </c>
      <c r="E182" s="168" t="s">
        <v>61</v>
      </c>
      <c r="F182" s="168" t="s">
        <v>61</v>
      </c>
      <c r="G182" s="168" t="s">
        <v>61</v>
      </c>
      <c r="H182" s="168" t="s">
        <v>61</v>
      </c>
      <c r="I182" s="176"/>
      <c r="J182" s="176"/>
      <c r="K182" s="176"/>
      <c r="L182" s="176"/>
      <c r="M182" s="176"/>
      <c r="N182" s="176"/>
      <c r="O182" s="277"/>
      <c r="P182" s="171" t="s">
        <v>61</v>
      </c>
      <c r="Q182" s="224" t="s">
        <v>61</v>
      </c>
      <c r="R182" s="224" t="s">
        <v>61</v>
      </c>
      <c r="S182" s="180" t="s">
        <v>7</v>
      </c>
      <c r="T182" s="180" t="s">
        <v>7</v>
      </c>
    </row>
    <row r="183" spans="2:20" ht="24.95" customHeight="1" x14ac:dyDescent="0.2">
      <c r="B183" s="174" t="s">
        <v>15</v>
      </c>
      <c r="C183" s="183" t="s">
        <v>315</v>
      </c>
      <c r="D183" s="343">
        <v>25.7</v>
      </c>
      <c r="E183" s="169">
        <v>17.2</v>
      </c>
      <c r="F183" s="169">
        <v>18.899999999999999</v>
      </c>
      <c r="G183" s="169">
        <v>17.100000000000001</v>
      </c>
      <c r="H183" s="169">
        <v>13.9</v>
      </c>
      <c r="I183" s="169"/>
      <c r="J183" s="169"/>
      <c r="K183" s="169"/>
      <c r="L183" s="169"/>
      <c r="M183" s="181"/>
      <c r="N183" s="181"/>
      <c r="O183" s="281"/>
      <c r="P183" s="171">
        <f t="shared" si="24"/>
        <v>25.7</v>
      </c>
      <c r="Q183" s="224">
        <f t="shared" si="25"/>
        <v>13.9</v>
      </c>
      <c r="R183" s="225">
        <f>AVERAGE(D183:O183)</f>
        <v>18.560000000000002</v>
      </c>
      <c r="S183" s="180" t="s">
        <v>7</v>
      </c>
      <c r="T183" s="180" t="s">
        <v>7</v>
      </c>
    </row>
    <row r="184" spans="2:20" ht="24.95" customHeight="1" x14ac:dyDescent="0.2">
      <c r="B184" s="174" t="s">
        <v>16</v>
      </c>
      <c r="C184" s="183"/>
      <c r="D184" s="167">
        <v>8.1199999999999992</v>
      </c>
      <c r="E184" s="168">
        <v>8.48</v>
      </c>
      <c r="F184" s="168">
        <v>8.34</v>
      </c>
      <c r="G184" s="168">
        <v>8.19</v>
      </c>
      <c r="H184" s="168">
        <v>8.11</v>
      </c>
      <c r="I184" s="181"/>
      <c r="J184" s="181"/>
      <c r="K184" s="181"/>
      <c r="L184" s="181"/>
      <c r="M184" s="181"/>
      <c r="N184" s="181"/>
      <c r="O184" s="281"/>
      <c r="P184" s="163">
        <f t="shared" si="24"/>
        <v>8.48</v>
      </c>
      <c r="Q184" s="231">
        <f t="shared" si="25"/>
        <v>8.11</v>
      </c>
      <c r="R184" s="232">
        <f t="shared" si="26"/>
        <v>8.2480000000000011</v>
      </c>
      <c r="S184" s="166" t="s">
        <v>17</v>
      </c>
      <c r="T184" s="166" t="s">
        <v>6</v>
      </c>
    </row>
    <row r="185" spans="2:20" ht="24.95" customHeight="1" x14ac:dyDescent="0.2">
      <c r="B185" s="174" t="s">
        <v>359</v>
      </c>
      <c r="C185" s="183" t="s">
        <v>19</v>
      </c>
      <c r="D185" s="167">
        <v>240</v>
      </c>
      <c r="E185" s="168">
        <v>288</v>
      </c>
      <c r="F185" s="168">
        <v>251</v>
      </c>
      <c r="G185" s="168">
        <v>238</v>
      </c>
      <c r="H185" s="168">
        <v>236</v>
      </c>
      <c r="I185" s="176"/>
      <c r="J185" s="176"/>
      <c r="K185" s="176"/>
      <c r="L185" s="176"/>
      <c r="M185" s="176"/>
      <c r="N185" s="176"/>
      <c r="O185" s="277"/>
      <c r="P185" s="177">
        <f t="shared" si="24"/>
        <v>288</v>
      </c>
      <c r="Q185" s="323">
        <f t="shared" si="25"/>
        <v>236</v>
      </c>
      <c r="R185" s="324">
        <f t="shared" si="26"/>
        <v>250.6</v>
      </c>
      <c r="S185" s="180" t="s">
        <v>7</v>
      </c>
      <c r="T185" s="180" t="s">
        <v>7</v>
      </c>
    </row>
    <row r="186" spans="2:20" ht="24.95" customHeight="1" x14ac:dyDescent="0.2">
      <c r="B186" s="185" t="s">
        <v>365</v>
      </c>
      <c r="C186" s="186" t="s">
        <v>20</v>
      </c>
      <c r="D186" s="182">
        <v>0.11</v>
      </c>
      <c r="E186" s="181">
        <v>0.14000000000000001</v>
      </c>
      <c r="F186" s="181">
        <v>0.12</v>
      </c>
      <c r="G186" s="187">
        <v>0.12</v>
      </c>
      <c r="H186" s="187">
        <v>0.11</v>
      </c>
      <c r="I186" s="187"/>
      <c r="J186" s="188"/>
      <c r="K186" s="181"/>
      <c r="L186" s="187"/>
      <c r="M186" s="187"/>
      <c r="N186" s="187"/>
      <c r="O186" s="189"/>
      <c r="P186" s="163">
        <f>MAX(D186:O186)</f>
        <v>0.14000000000000001</v>
      </c>
      <c r="Q186" s="164">
        <f t="shared" si="25"/>
        <v>0.11</v>
      </c>
      <c r="R186" s="165">
        <f>AVERAGE(D186:O186)</f>
        <v>0.12</v>
      </c>
      <c r="S186" s="190" t="s">
        <v>7</v>
      </c>
      <c r="T186" s="180" t="s">
        <v>7</v>
      </c>
    </row>
    <row r="187" spans="2:20" ht="24.95" customHeight="1" x14ac:dyDescent="0.2">
      <c r="B187" s="174" t="s">
        <v>21</v>
      </c>
      <c r="C187" s="183" t="s">
        <v>22</v>
      </c>
      <c r="D187" s="167">
        <v>107</v>
      </c>
      <c r="E187" s="168">
        <v>131</v>
      </c>
      <c r="F187" s="168">
        <v>124</v>
      </c>
      <c r="G187" s="168">
        <v>120</v>
      </c>
      <c r="H187" s="168">
        <v>119</v>
      </c>
      <c r="I187" s="176"/>
      <c r="J187" s="176"/>
      <c r="K187" s="176"/>
      <c r="L187" s="176"/>
      <c r="M187" s="176"/>
      <c r="N187" s="176"/>
      <c r="O187" s="277"/>
      <c r="P187" s="177">
        <f t="shared" si="24"/>
        <v>131</v>
      </c>
      <c r="Q187" s="323">
        <f t="shared" si="25"/>
        <v>107</v>
      </c>
      <c r="R187" s="324">
        <f t="shared" si="26"/>
        <v>120.2</v>
      </c>
      <c r="S187" s="180" t="s">
        <v>7</v>
      </c>
      <c r="T187" s="180" t="s">
        <v>7</v>
      </c>
    </row>
    <row r="188" spans="2:20" ht="24.95" customHeight="1" x14ac:dyDescent="0.2">
      <c r="B188" s="191" t="s">
        <v>23</v>
      </c>
      <c r="C188" s="183" t="s">
        <v>22</v>
      </c>
      <c r="D188" s="167">
        <v>0</v>
      </c>
      <c r="E188" s="168">
        <v>3</v>
      </c>
      <c r="F188" s="168">
        <v>0</v>
      </c>
      <c r="G188" s="168">
        <v>0</v>
      </c>
      <c r="H188" s="168">
        <v>0</v>
      </c>
      <c r="I188" s="176"/>
      <c r="J188" s="176"/>
      <c r="K188" s="176"/>
      <c r="L188" s="176"/>
      <c r="M188" s="176"/>
      <c r="N188" s="176"/>
      <c r="O188" s="277"/>
      <c r="P188" s="177">
        <f t="shared" si="24"/>
        <v>3</v>
      </c>
      <c r="Q188" s="323">
        <f t="shared" si="25"/>
        <v>0</v>
      </c>
      <c r="R188" s="324">
        <f t="shared" si="26"/>
        <v>0.6</v>
      </c>
      <c r="S188" s="166" t="s">
        <v>6</v>
      </c>
      <c r="T188" s="180" t="s">
        <v>7</v>
      </c>
    </row>
    <row r="189" spans="2:20" ht="24.95" customHeight="1" x14ac:dyDescent="0.2">
      <c r="B189" s="174" t="s">
        <v>24</v>
      </c>
      <c r="C189" s="183" t="s">
        <v>22</v>
      </c>
      <c r="D189" s="167">
        <v>175</v>
      </c>
      <c r="E189" s="168">
        <v>193</v>
      </c>
      <c r="F189" s="168">
        <v>177</v>
      </c>
      <c r="G189" s="168">
        <v>163</v>
      </c>
      <c r="H189" s="168">
        <v>173</v>
      </c>
      <c r="I189" s="176"/>
      <c r="J189" s="176"/>
      <c r="K189" s="176"/>
      <c r="L189" s="176"/>
      <c r="M189" s="176"/>
      <c r="N189" s="176"/>
      <c r="O189" s="277"/>
      <c r="P189" s="177">
        <f t="shared" si="24"/>
        <v>193</v>
      </c>
      <c r="Q189" s="323">
        <f t="shared" si="25"/>
        <v>163</v>
      </c>
      <c r="R189" s="324">
        <f t="shared" si="26"/>
        <v>176.2</v>
      </c>
      <c r="S189" s="166" t="s">
        <v>6</v>
      </c>
      <c r="T189" s="166" t="s">
        <v>6</v>
      </c>
    </row>
    <row r="190" spans="2:20" ht="24.95" customHeight="1" x14ac:dyDescent="0.2">
      <c r="B190" s="174" t="s">
        <v>25</v>
      </c>
      <c r="C190" s="183" t="s">
        <v>22</v>
      </c>
      <c r="D190" s="167">
        <v>144</v>
      </c>
      <c r="E190" s="168">
        <v>175</v>
      </c>
      <c r="F190" s="168">
        <v>151</v>
      </c>
      <c r="G190" s="168">
        <v>143</v>
      </c>
      <c r="H190" s="168">
        <v>142</v>
      </c>
      <c r="I190" s="176"/>
      <c r="J190" s="176"/>
      <c r="K190" s="176"/>
      <c r="L190" s="176"/>
      <c r="M190" s="176"/>
      <c r="N190" s="176"/>
      <c r="O190" s="277"/>
      <c r="P190" s="177">
        <f t="shared" si="24"/>
        <v>175</v>
      </c>
      <c r="Q190" s="323">
        <f t="shared" si="25"/>
        <v>142</v>
      </c>
      <c r="R190" s="324">
        <f t="shared" si="26"/>
        <v>151</v>
      </c>
      <c r="S190" s="180" t="s">
        <v>7</v>
      </c>
      <c r="T190" s="180" t="s">
        <v>7</v>
      </c>
    </row>
    <row r="191" spans="2:20" ht="24.95" customHeight="1" x14ac:dyDescent="0.2">
      <c r="B191" s="174" t="s">
        <v>26</v>
      </c>
      <c r="C191" s="183" t="s">
        <v>22</v>
      </c>
      <c r="D191" s="167">
        <v>31</v>
      </c>
      <c r="E191" s="168">
        <v>18</v>
      </c>
      <c r="F191" s="168">
        <v>26</v>
      </c>
      <c r="G191" s="168">
        <v>20</v>
      </c>
      <c r="H191" s="168">
        <v>31</v>
      </c>
      <c r="I191" s="176"/>
      <c r="J191" s="176"/>
      <c r="K191" s="176"/>
      <c r="L191" s="176"/>
      <c r="M191" s="176"/>
      <c r="N191" s="176"/>
      <c r="O191" s="277"/>
      <c r="P191" s="177">
        <f t="shared" si="24"/>
        <v>31</v>
      </c>
      <c r="Q191" s="323">
        <f t="shared" si="25"/>
        <v>18</v>
      </c>
      <c r="R191" s="324">
        <f t="shared" si="26"/>
        <v>25.2</v>
      </c>
      <c r="S191" s="180" t="s">
        <v>7</v>
      </c>
      <c r="T191" s="180" t="s">
        <v>7</v>
      </c>
    </row>
    <row r="192" spans="2:20" ht="24.95" customHeight="1" x14ac:dyDescent="0.2">
      <c r="B192" s="174" t="s">
        <v>27</v>
      </c>
      <c r="C192" s="183" t="s">
        <v>22</v>
      </c>
      <c r="D192" s="167">
        <v>106</v>
      </c>
      <c r="E192" s="168">
        <v>133</v>
      </c>
      <c r="F192" s="168">
        <v>123</v>
      </c>
      <c r="G192" s="168">
        <v>116</v>
      </c>
      <c r="H192" s="168">
        <v>120</v>
      </c>
      <c r="I192" s="176"/>
      <c r="J192" s="176"/>
      <c r="K192" s="176"/>
      <c r="L192" s="176"/>
      <c r="M192" s="176"/>
      <c r="N192" s="176"/>
      <c r="O192" s="277"/>
      <c r="P192" s="177">
        <f t="shared" si="24"/>
        <v>133</v>
      </c>
      <c r="Q192" s="323">
        <f t="shared" si="25"/>
        <v>106</v>
      </c>
      <c r="R192" s="324">
        <f t="shared" si="26"/>
        <v>119.6</v>
      </c>
      <c r="S192" s="180" t="s">
        <v>7</v>
      </c>
      <c r="T192" s="180" t="s">
        <v>7</v>
      </c>
    </row>
    <row r="193" spans="2:20" ht="24.95" customHeight="1" x14ac:dyDescent="0.2">
      <c r="B193" s="174" t="s">
        <v>28</v>
      </c>
      <c r="C193" s="183" t="s">
        <v>22</v>
      </c>
      <c r="D193" s="167">
        <v>106</v>
      </c>
      <c r="E193" s="168">
        <v>131</v>
      </c>
      <c r="F193" s="168">
        <v>123</v>
      </c>
      <c r="G193" s="168">
        <v>116</v>
      </c>
      <c r="H193" s="168">
        <v>119</v>
      </c>
      <c r="I193" s="176"/>
      <c r="J193" s="176"/>
      <c r="K193" s="176"/>
      <c r="L193" s="176"/>
      <c r="M193" s="176"/>
      <c r="N193" s="176"/>
      <c r="O193" s="277"/>
      <c r="P193" s="177">
        <f t="shared" si="24"/>
        <v>131</v>
      </c>
      <c r="Q193" s="323">
        <f t="shared" si="25"/>
        <v>106</v>
      </c>
      <c r="R193" s="324">
        <f t="shared" si="26"/>
        <v>119</v>
      </c>
      <c r="S193" s="180" t="s">
        <v>7</v>
      </c>
      <c r="T193" s="180" t="s">
        <v>7</v>
      </c>
    </row>
    <row r="194" spans="2:20" ht="24.95" customHeight="1" x14ac:dyDescent="0.2">
      <c r="B194" s="174" t="s">
        <v>29</v>
      </c>
      <c r="C194" s="183" t="s">
        <v>22</v>
      </c>
      <c r="D194" s="167">
        <v>0</v>
      </c>
      <c r="E194" s="168">
        <v>2</v>
      </c>
      <c r="F194" s="168">
        <v>0</v>
      </c>
      <c r="G194" s="168">
        <v>0</v>
      </c>
      <c r="H194" s="168">
        <v>1</v>
      </c>
      <c r="I194" s="176"/>
      <c r="J194" s="176"/>
      <c r="K194" s="176"/>
      <c r="L194" s="176"/>
      <c r="M194" s="176"/>
      <c r="N194" s="176"/>
      <c r="O194" s="277"/>
      <c r="P194" s="177">
        <f t="shared" si="24"/>
        <v>2</v>
      </c>
      <c r="Q194" s="323">
        <f t="shared" si="25"/>
        <v>0</v>
      </c>
      <c r="R194" s="324">
        <f t="shared" si="26"/>
        <v>0.6</v>
      </c>
      <c r="S194" s="180" t="s">
        <v>7</v>
      </c>
      <c r="T194" s="180" t="s">
        <v>7</v>
      </c>
    </row>
    <row r="195" spans="2:20" ht="24.95" customHeight="1" x14ac:dyDescent="0.2">
      <c r="B195" s="174" t="s">
        <v>30</v>
      </c>
      <c r="C195" s="183" t="s">
        <v>22</v>
      </c>
      <c r="D195" s="167">
        <v>4</v>
      </c>
      <c r="E195" s="168">
        <v>11</v>
      </c>
      <c r="F195" s="168">
        <v>4</v>
      </c>
      <c r="G195" s="168">
        <v>2</v>
      </c>
      <c r="H195" s="168">
        <v>2</v>
      </c>
      <c r="I195" s="176"/>
      <c r="J195" s="176"/>
      <c r="K195" s="176"/>
      <c r="L195" s="176"/>
      <c r="M195" s="176"/>
      <c r="N195" s="176"/>
      <c r="O195" s="277"/>
      <c r="P195" s="177">
        <f t="shared" si="24"/>
        <v>11</v>
      </c>
      <c r="Q195" s="323">
        <f t="shared" si="25"/>
        <v>2</v>
      </c>
      <c r="R195" s="324">
        <f t="shared" si="26"/>
        <v>4.5999999999999996</v>
      </c>
      <c r="S195" s="180" t="s">
        <v>7</v>
      </c>
      <c r="T195" s="180" t="s">
        <v>7</v>
      </c>
    </row>
    <row r="196" spans="2:20" ht="24.95" customHeight="1" x14ac:dyDescent="0.2">
      <c r="B196" s="174" t="s">
        <v>31</v>
      </c>
      <c r="C196" s="183" t="s">
        <v>22</v>
      </c>
      <c r="D196" s="167">
        <v>8</v>
      </c>
      <c r="E196" s="168">
        <v>9</v>
      </c>
      <c r="F196" s="168">
        <v>5</v>
      </c>
      <c r="G196" s="168">
        <v>4</v>
      </c>
      <c r="H196" s="168">
        <v>5</v>
      </c>
      <c r="I196" s="176"/>
      <c r="J196" s="176"/>
      <c r="K196" s="176"/>
      <c r="L196" s="176"/>
      <c r="M196" s="176"/>
      <c r="N196" s="176"/>
      <c r="O196" s="277"/>
      <c r="P196" s="177">
        <f t="shared" si="24"/>
        <v>9</v>
      </c>
      <c r="Q196" s="323">
        <f t="shared" si="25"/>
        <v>4</v>
      </c>
      <c r="R196" s="324">
        <f t="shared" si="26"/>
        <v>6.2</v>
      </c>
      <c r="S196" s="180" t="s">
        <v>7</v>
      </c>
      <c r="T196" s="180" t="s">
        <v>7</v>
      </c>
    </row>
    <row r="197" spans="2:20" ht="24.95" customHeight="1" x14ac:dyDescent="0.2">
      <c r="B197" s="174" t="s">
        <v>32</v>
      </c>
      <c r="C197" s="183" t="s">
        <v>22</v>
      </c>
      <c r="D197" s="167">
        <v>1.5</v>
      </c>
      <c r="E197" s="168">
        <v>1.64</v>
      </c>
      <c r="F197" s="168">
        <v>1.56</v>
      </c>
      <c r="G197" s="168">
        <v>1.33</v>
      </c>
      <c r="H197" s="181">
        <v>1.22</v>
      </c>
      <c r="I197" s="181"/>
      <c r="J197" s="181"/>
      <c r="K197" s="181"/>
      <c r="L197" s="181"/>
      <c r="M197" s="181"/>
      <c r="N197" s="181"/>
      <c r="O197" s="281"/>
      <c r="P197" s="163">
        <f t="shared" si="24"/>
        <v>1.64</v>
      </c>
      <c r="Q197" s="231">
        <f t="shared" si="25"/>
        <v>1.22</v>
      </c>
      <c r="R197" s="232">
        <f t="shared" si="26"/>
        <v>1.4499999999999997</v>
      </c>
      <c r="S197" s="180" t="s">
        <v>7</v>
      </c>
      <c r="T197" s="180" t="s">
        <v>7</v>
      </c>
    </row>
    <row r="198" spans="2:20" ht="24.95" customHeight="1" x14ac:dyDescent="0.2">
      <c r="B198" s="174" t="s">
        <v>33</v>
      </c>
      <c r="C198" s="183" t="s">
        <v>22</v>
      </c>
      <c r="D198" s="167">
        <v>2.5000000000000001E-2</v>
      </c>
      <c r="E198" s="168">
        <v>1.4E-2</v>
      </c>
      <c r="F198" s="168" t="s">
        <v>62</v>
      </c>
      <c r="G198" s="168">
        <v>1.6E-2</v>
      </c>
      <c r="H198" s="168">
        <v>1.4E-2</v>
      </c>
      <c r="I198" s="333"/>
      <c r="J198" s="333"/>
      <c r="K198" s="333"/>
      <c r="L198" s="333"/>
      <c r="M198" s="333"/>
      <c r="N198" s="333"/>
      <c r="O198" s="360"/>
      <c r="P198" s="195">
        <f t="shared" si="24"/>
        <v>2.5000000000000001E-2</v>
      </c>
      <c r="Q198" s="330" t="s">
        <v>62</v>
      </c>
      <c r="R198" s="331">
        <f>AVERAGE(D198:O198)</f>
        <v>1.7250000000000001E-2</v>
      </c>
      <c r="S198" s="180">
        <v>0.5</v>
      </c>
      <c r="T198" s="198">
        <v>0</v>
      </c>
    </row>
    <row r="199" spans="2:20" ht="24.95" customHeight="1" x14ac:dyDescent="0.2">
      <c r="B199" s="174" t="s">
        <v>320</v>
      </c>
      <c r="C199" s="183" t="s">
        <v>22</v>
      </c>
      <c r="D199" s="361">
        <v>0.91</v>
      </c>
      <c r="E199" s="333">
        <v>0.31</v>
      </c>
      <c r="F199" s="333">
        <v>0.3</v>
      </c>
      <c r="G199" s="333">
        <v>0.26</v>
      </c>
      <c r="H199" s="181">
        <v>0.22</v>
      </c>
      <c r="I199" s="181"/>
      <c r="J199" s="181"/>
      <c r="K199" s="181"/>
      <c r="L199" s="181"/>
      <c r="M199" s="181"/>
      <c r="N199" s="181"/>
      <c r="O199" s="281"/>
      <c r="P199" s="195">
        <f t="shared" si="24"/>
        <v>0.91</v>
      </c>
      <c r="Q199" s="330">
        <f>MIN(D199:O199)</f>
        <v>0.22</v>
      </c>
      <c r="R199" s="331">
        <f>AVERAGE(D199:O199)</f>
        <v>0.4</v>
      </c>
      <c r="S199" s="199">
        <v>5</v>
      </c>
      <c r="T199" s="198">
        <v>0.01</v>
      </c>
    </row>
    <row r="200" spans="2:20" ht="24.95" customHeight="1" x14ac:dyDescent="0.2">
      <c r="B200" s="174" t="s">
        <v>321</v>
      </c>
      <c r="C200" s="183" t="s">
        <v>22</v>
      </c>
      <c r="D200" s="167">
        <v>1.9E-2</v>
      </c>
      <c r="E200" s="168">
        <v>6.0000000000000001E-3</v>
      </c>
      <c r="F200" s="168">
        <v>1.9E-2</v>
      </c>
      <c r="G200" s="168">
        <v>3.2000000000000001E-2</v>
      </c>
      <c r="H200" s="168">
        <v>7.0000000000000001E-3</v>
      </c>
      <c r="I200" s="333"/>
      <c r="J200" s="333"/>
      <c r="K200" s="333"/>
      <c r="L200" s="333"/>
      <c r="M200" s="362"/>
      <c r="N200" s="333"/>
      <c r="O200" s="360"/>
      <c r="P200" s="195">
        <f>MAX(D200:O200)</f>
        <v>3.2000000000000001E-2</v>
      </c>
      <c r="Q200" s="330">
        <f>MIN(D200:O200)</f>
        <v>6.0000000000000001E-3</v>
      </c>
      <c r="R200" s="331">
        <f>AVERAGE(D200:O200)</f>
        <v>1.66E-2</v>
      </c>
      <c r="S200" s="180" t="s">
        <v>7</v>
      </c>
      <c r="T200" s="198">
        <v>0.01</v>
      </c>
    </row>
    <row r="201" spans="2:20" ht="24.95" customHeight="1" x14ac:dyDescent="0.2">
      <c r="B201" s="174" t="s">
        <v>34</v>
      </c>
      <c r="C201" s="183" t="s">
        <v>22</v>
      </c>
      <c r="D201" s="182">
        <v>0.3</v>
      </c>
      <c r="E201" s="181">
        <v>0.5</v>
      </c>
      <c r="F201" s="181">
        <v>0.1</v>
      </c>
      <c r="G201" s="169">
        <v>0.6</v>
      </c>
      <c r="H201" s="168">
        <v>0.3</v>
      </c>
      <c r="I201" s="169"/>
      <c r="J201" s="169"/>
      <c r="K201" s="169"/>
      <c r="L201" s="169"/>
      <c r="M201" s="169"/>
      <c r="N201" s="169"/>
      <c r="O201" s="275"/>
      <c r="P201" s="195">
        <f t="shared" si="24"/>
        <v>0.6</v>
      </c>
      <c r="Q201" s="330">
        <f t="shared" si="25"/>
        <v>0.1</v>
      </c>
      <c r="R201" s="331">
        <f>AVERAGE(D201:O201)</f>
        <v>0.36</v>
      </c>
      <c r="S201" s="166" t="s">
        <v>6</v>
      </c>
      <c r="T201" s="180" t="s">
        <v>7</v>
      </c>
    </row>
    <row r="202" spans="2:20" ht="24.95" customHeight="1" x14ac:dyDescent="0.2">
      <c r="B202" s="174" t="s">
        <v>35</v>
      </c>
      <c r="C202" s="183" t="s">
        <v>22</v>
      </c>
      <c r="D202" s="167">
        <v>0.05</v>
      </c>
      <c r="E202" s="168">
        <v>0.05</v>
      </c>
      <c r="F202" s="333">
        <v>0.01</v>
      </c>
      <c r="G202" s="181">
        <v>0.02</v>
      </c>
      <c r="H202" s="168">
        <v>0.08</v>
      </c>
      <c r="I202" s="181"/>
      <c r="J202" s="181"/>
      <c r="K202" s="181"/>
      <c r="L202" s="181"/>
      <c r="M202" s="181"/>
      <c r="N202" s="181"/>
      <c r="O202" s="281"/>
      <c r="P202" s="195">
        <f t="shared" si="24"/>
        <v>0.08</v>
      </c>
      <c r="Q202" s="330">
        <f t="shared" si="25"/>
        <v>0.01</v>
      </c>
      <c r="R202" s="331">
        <f t="shared" si="26"/>
        <v>4.2000000000000003E-2</v>
      </c>
      <c r="S202" s="166" t="s">
        <v>6</v>
      </c>
      <c r="T202" s="180" t="s">
        <v>7</v>
      </c>
    </row>
    <row r="203" spans="2:20" ht="24.95" customHeight="1" x14ac:dyDescent="0.2">
      <c r="B203" s="174" t="s">
        <v>36</v>
      </c>
      <c r="C203" s="183" t="s">
        <v>22</v>
      </c>
      <c r="D203" s="167">
        <v>31.4</v>
      </c>
      <c r="E203" s="168">
        <v>38.6</v>
      </c>
      <c r="F203" s="168">
        <v>36.6</v>
      </c>
      <c r="G203" s="169">
        <v>30.1</v>
      </c>
      <c r="H203" s="168">
        <v>31.5</v>
      </c>
      <c r="I203" s="169"/>
      <c r="J203" s="169"/>
      <c r="K203" s="169"/>
      <c r="L203" s="169"/>
      <c r="M203" s="169"/>
      <c r="N203" s="169"/>
      <c r="O203" s="275"/>
      <c r="P203" s="163">
        <f t="shared" si="24"/>
        <v>38.6</v>
      </c>
      <c r="Q203" s="231">
        <f t="shared" si="25"/>
        <v>30.1</v>
      </c>
      <c r="R203" s="232">
        <f t="shared" si="26"/>
        <v>33.64</v>
      </c>
      <c r="S203" s="180" t="s">
        <v>7</v>
      </c>
      <c r="T203" s="180" t="s">
        <v>7</v>
      </c>
    </row>
    <row r="204" spans="2:20" ht="24.95" customHeight="1" x14ac:dyDescent="0.2">
      <c r="B204" s="174" t="s">
        <v>37</v>
      </c>
      <c r="C204" s="183" t="s">
        <v>22</v>
      </c>
      <c r="D204" s="167">
        <v>0.58009999999999995</v>
      </c>
      <c r="E204" s="168">
        <v>0.15</v>
      </c>
      <c r="F204" s="168">
        <v>0.19189999999999999</v>
      </c>
      <c r="G204" s="168">
        <v>0.18440000000000001</v>
      </c>
      <c r="H204" s="168">
        <v>0.27509</v>
      </c>
      <c r="I204" s="181"/>
      <c r="J204" s="181"/>
      <c r="K204" s="181"/>
      <c r="L204" s="181"/>
      <c r="M204" s="181"/>
      <c r="N204" s="181"/>
      <c r="O204" s="281"/>
      <c r="P204" s="163">
        <f t="shared" si="24"/>
        <v>0.58009999999999995</v>
      </c>
      <c r="Q204" s="231">
        <f t="shared" si="25"/>
        <v>0.15</v>
      </c>
      <c r="R204" s="232">
        <f t="shared" si="26"/>
        <v>0.27629799999999999</v>
      </c>
      <c r="S204" s="180" t="s">
        <v>7</v>
      </c>
      <c r="T204" s="180" t="s">
        <v>7</v>
      </c>
    </row>
    <row r="205" spans="2:20" ht="24.95" customHeight="1" x14ac:dyDescent="0.2">
      <c r="B205" s="174" t="s">
        <v>38</v>
      </c>
      <c r="C205" s="183" t="s">
        <v>22</v>
      </c>
      <c r="D205" s="167">
        <v>0.18</v>
      </c>
      <c r="E205" s="168">
        <v>0.24</v>
      </c>
      <c r="F205" s="168">
        <v>0.15</v>
      </c>
      <c r="G205" s="168">
        <v>0.16</v>
      </c>
      <c r="H205" s="181">
        <v>0.06</v>
      </c>
      <c r="I205" s="181"/>
      <c r="J205" s="181"/>
      <c r="K205" s="181"/>
      <c r="L205" s="181"/>
      <c r="M205" s="181"/>
      <c r="N205" s="181"/>
      <c r="O205" s="281"/>
      <c r="P205" s="163">
        <f t="shared" si="24"/>
        <v>0.24</v>
      </c>
      <c r="Q205" s="231">
        <f t="shared" si="25"/>
        <v>0.06</v>
      </c>
      <c r="R205" s="232">
        <f t="shared" si="26"/>
        <v>0.158</v>
      </c>
      <c r="S205" s="180" t="s">
        <v>7</v>
      </c>
      <c r="T205" s="180" t="s">
        <v>7</v>
      </c>
    </row>
    <row r="206" spans="2:20" ht="24.95" customHeight="1" x14ac:dyDescent="0.2">
      <c r="B206" s="174" t="s">
        <v>39</v>
      </c>
      <c r="C206" s="183" t="s">
        <v>22</v>
      </c>
      <c r="D206" s="167">
        <v>7.9699999999999993E-2</v>
      </c>
      <c r="E206" s="168">
        <v>0.03</v>
      </c>
      <c r="F206" s="168">
        <v>3.7400000000000003E-2</v>
      </c>
      <c r="G206" s="168">
        <v>3.5000000000000003E-2</v>
      </c>
      <c r="H206" s="168">
        <v>5.28E-2</v>
      </c>
      <c r="I206" s="181"/>
      <c r="J206" s="181"/>
      <c r="K206" s="181"/>
      <c r="L206" s="181"/>
      <c r="M206" s="181"/>
      <c r="N206" s="181"/>
      <c r="O206" s="281"/>
      <c r="P206" s="163">
        <f t="shared" si="24"/>
        <v>7.9699999999999993E-2</v>
      </c>
      <c r="Q206" s="231">
        <f t="shared" si="25"/>
        <v>0.03</v>
      </c>
      <c r="R206" s="232">
        <f t="shared" si="26"/>
        <v>4.6980000000000001E-2</v>
      </c>
      <c r="S206" s="204">
        <v>1</v>
      </c>
      <c r="T206" s="204" t="s">
        <v>6</v>
      </c>
    </row>
    <row r="207" spans="2:20" ht="24.95" customHeight="1" x14ac:dyDescent="0.2">
      <c r="B207" s="174" t="s">
        <v>40</v>
      </c>
      <c r="C207" s="183" t="s">
        <v>22</v>
      </c>
      <c r="D207" s="167">
        <v>6.6</v>
      </c>
      <c r="E207" s="168">
        <v>8.76</v>
      </c>
      <c r="F207" s="168">
        <v>7.56</v>
      </c>
      <c r="G207" s="168">
        <v>9.7799999999999994</v>
      </c>
      <c r="H207" s="168">
        <v>9.9</v>
      </c>
      <c r="I207" s="181"/>
      <c r="J207" s="181"/>
      <c r="K207" s="181"/>
      <c r="L207" s="181"/>
      <c r="M207" s="181"/>
      <c r="N207" s="181"/>
      <c r="O207" s="281"/>
      <c r="P207" s="163">
        <f t="shared" si="24"/>
        <v>9.9</v>
      </c>
      <c r="Q207" s="231">
        <f t="shared" si="25"/>
        <v>6.6</v>
      </c>
      <c r="R207" s="232">
        <f t="shared" si="26"/>
        <v>8.52</v>
      </c>
      <c r="S207" s="180" t="s">
        <v>7</v>
      </c>
      <c r="T207" s="180" t="s">
        <v>7</v>
      </c>
    </row>
    <row r="208" spans="2:20" ht="24.95" customHeight="1" x14ac:dyDescent="0.2">
      <c r="B208" s="205" t="s">
        <v>323</v>
      </c>
      <c r="C208" s="183" t="s">
        <v>22</v>
      </c>
      <c r="D208" s="334" t="s">
        <v>7</v>
      </c>
      <c r="E208" s="335">
        <v>5.0000000000000002E-5</v>
      </c>
      <c r="F208" s="335" t="s">
        <v>7</v>
      </c>
      <c r="G208" s="335" t="s">
        <v>7</v>
      </c>
      <c r="H208" s="335" t="s">
        <v>7</v>
      </c>
      <c r="I208" s="335"/>
      <c r="J208" s="335"/>
      <c r="K208" s="335"/>
      <c r="L208" s="335"/>
      <c r="M208" s="335"/>
      <c r="N208" s="335"/>
      <c r="O208" s="336"/>
      <c r="P208" s="208">
        <f>MAX(D208:O208)</f>
        <v>5.0000000000000002E-5</v>
      </c>
      <c r="Q208" s="337" t="s">
        <v>62</v>
      </c>
      <c r="R208" s="338">
        <f>AVERAGE(D208:O208)</f>
        <v>5.0000000000000002E-5</v>
      </c>
      <c r="S208" s="180">
        <v>2E-3</v>
      </c>
      <c r="T208" s="180">
        <v>1.0000000000000001E-5</v>
      </c>
    </row>
    <row r="209" spans="2:20" ht="24.95" customHeight="1" x14ac:dyDescent="0.2">
      <c r="B209" s="205" t="s">
        <v>326</v>
      </c>
      <c r="C209" s="183" t="s">
        <v>22</v>
      </c>
      <c r="D209" s="339" t="s">
        <v>7</v>
      </c>
      <c r="E209" s="335" t="s">
        <v>288</v>
      </c>
      <c r="F209" s="288" t="s">
        <v>7</v>
      </c>
      <c r="G209" s="288" t="s">
        <v>7</v>
      </c>
      <c r="H209" s="335" t="s">
        <v>288</v>
      </c>
      <c r="I209" s="288"/>
      <c r="J209" s="288"/>
      <c r="K209" s="335"/>
      <c r="L209" s="288"/>
      <c r="M209" s="288"/>
      <c r="N209" s="335"/>
      <c r="O209" s="340"/>
      <c r="P209" s="208" t="s">
        <v>325</v>
      </c>
      <c r="Q209" s="337" t="s">
        <v>62</v>
      </c>
      <c r="R209" s="338" t="s">
        <v>325</v>
      </c>
      <c r="S209" s="180">
        <v>0.1</v>
      </c>
      <c r="T209" s="180">
        <v>0.01</v>
      </c>
    </row>
    <row r="210" spans="2:20" ht="24.95" customHeight="1" x14ac:dyDescent="0.2">
      <c r="B210" s="205" t="s">
        <v>327</v>
      </c>
      <c r="C210" s="183" t="s">
        <v>22</v>
      </c>
      <c r="D210" s="339" t="s">
        <v>7</v>
      </c>
      <c r="E210" s="288" t="s">
        <v>62</v>
      </c>
      <c r="F210" s="288" t="s">
        <v>7</v>
      </c>
      <c r="G210" s="288" t="s">
        <v>7</v>
      </c>
      <c r="H210" s="335">
        <v>3.0000000000000001E-3</v>
      </c>
      <c r="I210" s="288"/>
      <c r="J210" s="288"/>
      <c r="K210" s="335"/>
      <c r="L210" s="288"/>
      <c r="M210" s="288"/>
      <c r="N210" s="333"/>
      <c r="O210" s="340"/>
      <c r="P210" s="208" t="s">
        <v>62</v>
      </c>
      <c r="Q210" s="337" t="s">
        <v>62</v>
      </c>
      <c r="R210" s="338" t="s">
        <v>62</v>
      </c>
      <c r="S210" s="199">
        <v>1</v>
      </c>
      <c r="T210" s="211">
        <v>1E-3</v>
      </c>
    </row>
    <row r="211" spans="2:20" ht="24.95" customHeight="1" x14ac:dyDescent="0.2">
      <c r="B211" s="205" t="s">
        <v>328</v>
      </c>
      <c r="C211" s="183" t="s">
        <v>22</v>
      </c>
      <c r="D211" s="167">
        <v>4.7000000000000002E-3</v>
      </c>
      <c r="E211" s="168">
        <v>4.4999999999999997E-3</v>
      </c>
      <c r="F211" s="335">
        <v>2.5999999999999999E-3</v>
      </c>
      <c r="G211" s="335">
        <v>5.1999999999999998E-3</v>
      </c>
      <c r="H211" s="335">
        <v>2.8E-3</v>
      </c>
      <c r="I211" s="335"/>
      <c r="J211" s="335"/>
      <c r="K211" s="335"/>
      <c r="L211" s="335"/>
      <c r="M211" s="335"/>
      <c r="N211" s="335"/>
      <c r="O211" s="336"/>
      <c r="P211" s="208">
        <f>MAX(D211:O211)</f>
        <v>5.1999999999999998E-3</v>
      </c>
      <c r="Q211" s="337" t="s">
        <v>62</v>
      </c>
      <c r="R211" s="338">
        <f>AVERAGE(D211:O211)</f>
        <v>3.96E-3</v>
      </c>
      <c r="S211" s="180">
        <v>0.05</v>
      </c>
      <c r="T211" s="180">
        <v>2E-3</v>
      </c>
    </row>
    <row r="212" spans="2:20" ht="24.95" customHeight="1" x14ac:dyDescent="0.2">
      <c r="B212" s="205" t="s">
        <v>360</v>
      </c>
      <c r="C212" s="183" t="s">
        <v>22</v>
      </c>
      <c r="D212" s="339" t="s">
        <v>7</v>
      </c>
      <c r="E212" s="168" t="s">
        <v>62</v>
      </c>
      <c r="F212" s="288" t="s">
        <v>7</v>
      </c>
      <c r="G212" s="335" t="s">
        <v>7</v>
      </c>
      <c r="H212" s="335" t="s">
        <v>62</v>
      </c>
      <c r="I212" s="335"/>
      <c r="J212" s="335"/>
      <c r="K212" s="335"/>
      <c r="L212" s="335"/>
      <c r="M212" s="335"/>
      <c r="N212" s="335"/>
      <c r="O212" s="340"/>
      <c r="P212" s="208">
        <f>MAX(D212:O212)</f>
        <v>0</v>
      </c>
      <c r="Q212" s="337">
        <f>MIN(D212:O212)</f>
        <v>0</v>
      </c>
      <c r="R212" s="338" t="s">
        <v>62</v>
      </c>
      <c r="S212" s="180">
        <v>0.05</v>
      </c>
      <c r="T212" s="180">
        <v>2E-3</v>
      </c>
    </row>
    <row r="213" spans="2:20" ht="24.95" customHeight="1" x14ac:dyDescent="0.2">
      <c r="B213" s="205" t="s">
        <v>361</v>
      </c>
      <c r="C213" s="183" t="s">
        <v>22</v>
      </c>
      <c r="D213" s="334" t="s">
        <v>7</v>
      </c>
      <c r="E213" s="288">
        <v>2.9999999999999997E-4</v>
      </c>
      <c r="F213" s="335" t="s">
        <v>7</v>
      </c>
      <c r="G213" s="192" t="s">
        <v>7</v>
      </c>
      <c r="H213" s="335" t="s">
        <v>62</v>
      </c>
      <c r="I213" s="192"/>
      <c r="J213" s="192"/>
      <c r="K213" s="335"/>
      <c r="L213" s="192"/>
      <c r="M213" s="192"/>
      <c r="N213" s="335"/>
      <c r="O213" s="336"/>
      <c r="P213" s="214" t="s">
        <v>62</v>
      </c>
      <c r="Q213" s="337" t="s">
        <v>62</v>
      </c>
      <c r="R213" s="342" t="s">
        <v>62</v>
      </c>
      <c r="S213" s="180">
        <v>5.0000000000000001E-3</v>
      </c>
      <c r="T213" s="180">
        <v>2.0000000000000001E-4</v>
      </c>
    </row>
    <row r="214" spans="2:20" ht="24.95" customHeight="1" x14ac:dyDescent="0.2">
      <c r="B214" s="216" t="s">
        <v>331</v>
      </c>
      <c r="C214" s="217" t="s">
        <v>22</v>
      </c>
      <c r="D214" s="334" t="s">
        <v>7</v>
      </c>
      <c r="E214" s="168">
        <v>7.28</v>
      </c>
      <c r="F214" s="335" t="s">
        <v>7</v>
      </c>
      <c r="G214" s="288" t="s">
        <v>7</v>
      </c>
      <c r="H214" s="181">
        <v>2.93</v>
      </c>
      <c r="I214" s="288"/>
      <c r="J214" s="288"/>
      <c r="K214" s="181"/>
      <c r="L214" s="288"/>
      <c r="M214" s="288"/>
      <c r="N214" s="181"/>
      <c r="O214" s="336"/>
      <c r="P214" s="163">
        <f t="shared" ref="P214:P229" si="27">MAX(D214:O214)</f>
        <v>7.28</v>
      </c>
      <c r="Q214" s="231">
        <f>MIN(D214:O214)</f>
        <v>2.93</v>
      </c>
      <c r="R214" s="232">
        <f t="shared" ref="R214:R229" si="28">AVERAGE(D214:O214)</f>
        <v>5.1050000000000004</v>
      </c>
      <c r="S214" s="222" t="s">
        <v>6</v>
      </c>
      <c r="T214" s="222" t="s">
        <v>6</v>
      </c>
    </row>
    <row r="215" spans="2:20" ht="24.95" customHeight="1" x14ac:dyDescent="0.2">
      <c r="B215" s="216" t="s">
        <v>332</v>
      </c>
      <c r="C215" s="217" t="s">
        <v>22</v>
      </c>
      <c r="D215" s="334" t="s">
        <v>7</v>
      </c>
      <c r="E215" s="168">
        <v>2.65</v>
      </c>
      <c r="F215" s="335" t="s">
        <v>7</v>
      </c>
      <c r="G215" s="288" t="s">
        <v>7</v>
      </c>
      <c r="H215" s="181">
        <v>1.63</v>
      </c>
      <c r="I215" s="288"/>
      <c r="J215" s="288"/>
      <c r="K215" s="181"/>
      <c r="L215" s="288"/>
      <c r="M215" s="288"/>
      <c r="N215" s="181"/>
      <c r="O215" s="336"/>
      <c r="P215" s="163">
        <f t="shared" si="27"/>
        <v>2.65</v>
      </c>
      <c r="Q215" s="231">
        <f>MIN(D215:O215)</f>
        <v>1.63</v>
      </c>
      <c r="R215" s="232">
        <f t="shared" si="28"/>
        <v>2.1399999999999997</v>
      </c>
      <c r="S215" s="222" t="s">
        <v>6</v>
      </c>
      <c r="T215" s="222">
        <v>8.0000000000000002E-3</v>
      </c>
    </row>
    <row r="216" spans="2:20" ht="24.95" customHeight="1" x14ac:dyDescent="0.2">
      <c r="B216" s="174" t="s">
        <v>41</v>
      </c>
      <c r="C216" s="183" t="s">
        <v>22</v>
      </c>
      <c r="D216" s="343">
        <v>1.8</v>
      </c>
      <c r="E216" s="169">
        <v>1.8</v>
      </c>
      <c r="F216" s="169">
        <v>1.2</v>
      </c>
      <c r="G216" s="169">
        <v>1</v>
      </c>
      <c r="H216" s="169">
        <v>1</v>
      </c>
      <c r="I216" s="169"/>
      <c r="J216" s="169"/>
      <c r="K216" s="169"/>
      <c r="L216" s="169"/>
      <c r="M216" s="169"/>
      <c r="N216" s="169"/>
      <c r="O216" s="275"/>
      <c r="P216" s="171">
        <f t="shared" si="27"/>
        <v>1.8</v>
      </c>
      <c r="Q216" s="224">
        <f t="shared" ref="Q216:Q225" si="29">MIN(D216:O216)</f>
        <v>1</v>
      </c>
      <c r="R216" s="225">
        <f t="shared" si="28"/>
        <v>1.3599999999999999</v>
      </c>
      <c r="S216" s="226" t="s">
        <v>6</v>
      </c>
      <c r="T216" s="204" t="s">
        <v>6</v>
      </c>
    </row>
    <row r="217" spans="2:20" ht="24.95" customHeight="1" x14ac:dyDescent="0.2">
      <c r="B217" s="174" t="s">
        <v>333</v>
      </c>
      <c r="C217" s="175" t="s">
        <v>22</v>
      </c>
      <c r="D217" s="203">
        <v>1.5</v>
      </c>
      <c r="E217" s="203">
        <v>1.6</v>
      </c>
      <c r="F217" s="203">
        <v>1</v>
      </c>
      <c r="G217" s="203">
        <v>0.9</v>
      </c>
      <c r="H217" s="203">
        <v>1</v>
      </c>
      <c r="I217" s="203"/>
      <c r="J217" s="203"/>
      <c r="K217" s="203"/>
      <c r="L217" s="203"/>
      <c r="M217" s="203"/>
      <c r="N217" s="203"/>
      <c r="O217" s="203"/>
      <c r="P217" s="171">
        <f t="shared" si="27"/>
        <v>1.6</v>
      </c>
      <c r="Q217" s="224">
        <f>MIN(D217:O217)</f>
        <v>0.9</v>
      </c>
      <c r="R217" s="225">
        <f t="shared" si="28"/>
        <v>1.2</v>
      </c>
      <c r="S217" s="226"/>
      <c r="T217" s="226"/>
    </row>
    <row r="218" spans="2:20" ht="24.95" customHeight="1" x14ac:dyDescent="0.2">
      <c r="B218" s="174" t="s">
        <v>42</v>
      </c>
      <c r="C218" s="175" t="s">
        <v>22</v>
      </c>
      <c r="D218" s="227">
        <v>4.2599999999999999E-2</v>
      </c>
      <c r="E218" s="193">
        <v>3.1099999999999999E-2</v>
      </c>
      <c r="F218" s="193">
        <v>2.7900000000000001E-2</v>
      </c>
      <c r="G218" s="227">
        <v>2.8400000000000002E-2</v>
      </c>
      <c r="H218" s="227">
        <v>3.2099999999999997E-2</v>
      </c>
      <c r="I218" s="227"/>
      <c r="J218" s="227"/>
      <c r="K218" s="227"/>
      <c r="L218" s="227"/>
      <c r="M218" s="227"/>
      <c r="N218" s="227"/>
      <c r="O218" s="227"/>
      <c r="P218" s="228">
        <f>MAX(D218:O218)</f>
        <v>4.2599999999999999E-2</v>
      </c>
      <c r="Q218" s="229">
        <f>MIN(D218:O218)</f>
        <v>2.7900000000000001E-2</v>
      </c>
      <c r="R218" s="230">
        <f t="shared" si="28"/>
        <v>3.2419999999999997E-2</v>
      </c>
      <c r="S218" s="226"/>
      <c r="T218" s="226"/>
    </row>
    <row r="219" spans="2:20" ht="24.95" customHeight="1" x14ac:dyDescent="0.2">
      <c r="B219" s="174" t="s">
        <v>43</v>
      </c>
      <c r="C219" s="175" t="s">
        <v>44</v>
      </c>
      <c r="D219" s="192">
        <v>2.94</v>
      </c>
      <c r="E219" s="193">
        <v>1.97</v>
      </c>
      <c r="F219" s="193">
        <v>2.69</v>
      </c>
      <c r="G219" s="193">
        <v>3.13</v>
      </c>
      <c r="H219" s="192">
        <v>3.07</v>
      </c>
      <c r="I219" s="192"/>
      <c r="J219" s="192"/>
      <c r="K219" s="192"/>
      <c r="L219" s="192"/>
      <c r="M219" s="192"/>
      <c r="N219" s="192"/>
      <c r="O219" s="192"/>
      <c r="P219" s="163">
        <f t="shared" si="27"/>
        <v>3.13</v>
      </c>
      <c r="Q219" s="231">
        <f>MIN(D219:O219)</f>
        <v>1.97</v>
      </c>
      <c r="R219" s="232">
        <f t="shared" si="28"/>
        <v>2.7600000000000002</v>
      </c>
      <c r="S219" s="226"/>
      <c r="T219" s="226"/>
    </row>
    <row r="220" spans="2:20" ht="24.95" customHeight="1" x14ac:dyDescent="0.2">
      <c r="B220" s="191" t="s">
        <v>335</v>
      </c>
      <c r="C220" s="183" t="s">
        <v>22</v>
      </c>
      <c r="D220" s="182">
        <v>6.68</v>
      </c>
      <c r="E220" s="181">
        <v>8.01</v>
      </c>
      <c r="F220" s="181">
        <v>7.42</v>
      </c>
      <c r="G220" s="181">
        <v>7.37</v>
      </c>
      <c r="H220" s="181">
        <v>6.96</v>
      </c>
      <c r="I220" s="181"/>
      <c r="J220" s="181"/>
      <c r="K220" s="181"/>
      <c r="L220" s="181"/>
      <c r="M220" s="181"/>
      <c r="N220" s="181"/>
      <c r="O220" s="281"/>
      <c r="P220" s="171">
        <f t="shared" si="27"/>
        <v>8.01</v>
      </c>
      <c r="Q220" s="224">
        <f t="shared" si="29"/>
        <v>6.68</v>
      </c>
      <c r="R220" s="225">
        <f t="shared" si="28"/>
        <v>7.2879999999999994</v>
      </c>
      <c r="S220" s="204" t="s">
        <v>46</v>
      </c>
      <c r="T220" s="204" t="s">
        <v>6</v>
      </c>
    </row>
    <row r="221" spans="2:20" ht="24.95" customHeight="1" x14ac:dyDescent="0.2">
      <c r="B221" s="174" t="s">
        <v>47</v>
      </c>
      <c r="C221" s="183" t="s">
        <v>22</v>
      </c>
      <c r="D221" s="167">
        <v>1</v>
      </c>
      <c r="E221" s="168">
        <v>1.4</v>
      </c>
      <c r="F221" s="168">
        <v>1</v>
      </c>
      <c r="G221" s="169">
        <v>0.6</v>
      </c>
      <c r="H221" s="169">
        <v>1.2</v>
      </c>
      <c r="I221" s="169"/>
      <c r="J221" s="169"/>
      <c r="K221" s="169"/>
      <c r="L221" s="169"/>
      <c r="M221" s="169"/>
      <c r="N221" s="169"/>
      <c r="O221" s="275"/>
      <c r="P221" s="171">
        <f t="shared" si="27"/>
        <v>1.4</v>
      </c>
      <c r="Q221" s="224">
        <f t="shared" si="29"/>
        <v>0.6</v>
      </c>
      <c r="R221" s="225">
        <f t="shared" si="28"/>
        <v>1.04</v>
      </c>
      <c r="S221" s="204" t="s">
        <v>48</v>
      </c>
      <c r="T221" s="235" t="s">
        <v>6</v>
      </c>
    </row>
    <row r="222" spans="2:20" ht="24.95" customHeight="1" x14ac:dyDescent="0.2">
      <c r="B222" s="236" t="s">
        <v>49</v>
      </c>
      <c r="C222" s="322" t="s">
        <v>50</v>
      </c>
      <c r="D222" s="344">
        <v>4884</v>
      </c>
      <c r="E222" s="295">
        <v>1071</v>
      </c>
      <c r="F222" s="295">
        <v>1169</v>
      </c>
      <c r="G222" s="295">
        <v>1145</v>
      </c>
      <c r="H222" s="295">
        <v>1259</v>
      </c>
      <c r="I222" s="295"/>
      <c r="J222" s="295"/>
      <c r="K222" s="295"/>
      <c r="L222" s="295"/>
      <c r="M222" s="295"/>
      <c r="N222" s="295"/>
      <c r="O222" s="345"/>
      <c r="P222" s="238">
        <f t="shared" si="27"/>
        <v>4884</v>
      </c>
      <c r="Q222" s="302">
        <f t="shared" si="29"/>
        <v>1071</v>
      </c>
      <c r="R222" s="303">
        <f t="shared" si="28"/>
        <v>1905.6</v>
      </c>
      <c r="S222" s="235" t="s">
        <v>51</v>
      </c>
      <c r="T222" s="235" t="s">
        <v>6</v>
      </c>
    </row>
    <row r="223" spans="2:20" ht="24.95" customHeight="1" x14ac:dyDescent="0.2">
      <c r="B223" s="236" t="s">
        <v>52</v>
      </c>
      <c r="C223" s="183" t="s">
        <v>50</v>
      </c>
      <c r="D223" s="344">
        <v>959</v>
      </c>
      <c r="E223" s="295">
        <v>52</v>
      </c>
      <c r="F223" s="295">
        <v>2</v>
      </c>
      <c r="G223" s="295">
        <v>10</v>
      </c>
      <c r="H223" s="295">
        <v>1</v>
      </c>
      <c r="I223" s="295"/>
      <c r="J223" s="295"/>
      <c r="K223" s="295"/>
      <c r="L223" s="295"/>
      <c r="M223" s="295"/>
      <c r="N223" s="295"/>
      <c r="O223" s="345"/>
      <c r="P223" s="238">
        <f t="shared" si="27"/>
        <v>959</v>
      </c>
      <c r="Q223" s="302">
        <f t="shared" si="29"/>
        <v>1</v>
      </c>
      <c r="R223" s="303">
        <f t="shared" si="28"/>
        <v>204.8</v>
      </c>
      <c r="S223" s="235" t="s">
        <v>53</v>
      </c>
      <c r="T223" s="241" t="s">
        <v>7</v>
      </c>
    </row>
    <row r="224" spans="2:20" ht="24.95" customHeight="1" x14ac:dyDescent="0.2">
      <c r="B224" s="236" t="s">
        <v>383</v>
      </c>
      <c r="C224" s="175" t="s">
        <v>50</v>
      </c>
      <c r="D224" s="237">
        <v>272</v>
      </c>
      <c r="E224" s="237">
        <v>63</v>
      </c>
      <c r="F224" s="237">
        <v>1</v>
      </c>
      <c r="G224" s="237">
        <v>10</v>
      </c>
      <c r="H224" s="237" t="s">
        <v>290</v>
      </c>
      <c r="I224" s="237"/>
      <c r="J224" s="237"/>
      <c r="K224" s="237"/>
      <c r="L224" s="237"/>
      <c r="M224" s="237"/>
      <c r="N224" s="237"/>
      <c r="O224" s="237"/>
      <c r="P224" s="238">
        <f t="shared" si="27"/>
        <v>272</v>
      </c>
      <c r="Q224" s="363">
        <f>MIN(D224:O224)</f>
        <v>1</v>
      </c>
      <c r="R224" s="240">
        <f t="shared" si="28"/>
        <v>86.5</v>
      </c>
      <c r="S224" s="242"/>
      <c r="T224" s="242"/>
    </row>
    <row r="225" spans="2:20" ht="24.95" customHeight="1" x14ac:dyDescent="0.2">
      <c r="B225" s="185" t="s">
        <v>54</v>
      </c>
      <c r="C225" s="186" t="s">
        <v>346</v>
      </c>
      <c r="D225" s="344">
        <v>17200</v>
      </c>
      <c r="E225" s="295">
        <v>66400</v>
      </c>
      <c r="F225" s="295">
        <v>16400</v>
      </c>
      <c r="G225" s="295">
        <v>20400</v>
      </c>
      <c r="H225" s="295">
        <v>10400</v>
      </c>
      <c r="I225" s="295"/>
      <c r="J225" s="295"/>
      <c r="K225" s="295"/>
      <c r="L225" s="295"/>
      <c r="M225" s="295"/>
      <c r="N225" s="295"/>
      <c r="O225" s="345"/>
      <c r="P225" s="296">
        <f t="shared" si="27"/>
        <v>66400</v>
      </c>
      <c r="Q225" s="297">
        <f t="shared" si="29"/>
        <v>10400</v>
      </c>
      <c r="R225" s="298">
        <f t="shared" si="28"/>
        <v>26160</v>
      </c>
      <c r="S225" s="347" t="s">
        <v>7</v>
      </c>
      <c r="T225" s="292" t="s">
        <v>7</v>
      </c>
    </row>
    <row r="226" spans="2:20" ht="24.95" customHeight="1" x14ac:dyDescent="0.2">
      <c r="B226" s="185" t="s">
        <v>55</v>
      </c>
      <c r="C226" s="186" t="s">
        <v>346</v>
      </c>
      <c r="D226" s="348">
        <v>11600</v>
      </c>
      <c r="E226" s="349">
        <v>52800</v>
      </c>
      <c r="F226" s="349">
        <v>11600</v>
      </c>
      <c r="G226" s="349">
        <v>12400</v>
      </c>
      <c r="H226" s="349">
        <v>8400</v>
      </c>
      <c r="I226" s="349"/>
      <c r="J226" s="349"/>
      <c r="K226" s="349"/>
      <c r="L226" s="349"/>
      <c r="M226" s="349"/>
      <c r="N226" s="349"/>
      <c r="O226" s="350"/>
      <c r="P226" s="296">
        <f t="shared" si="27"/>
        <v>52800</v>
      </c>
      <c r="Q226" s="297">
        <f>MIN(D226:O226)</f>
        <v>8400</v>
      </c>
      <c r="R226" s="298">
        <f t="shared" si="28"/>
        <v>19360</v>
      </c>
      <c r="S226" s="292" t="s">
        <v>7</v>
      </c>
      <c r="T226" s="299" t="s">
        <v>7</v>
      </c>
    </row>
    <row r="227" spans="2:20" ht="24.95" customHeight="1" x14ac:dyDescent="0.2">
      <c r="B227" s="185" t="s">
        <v>384</v>
      </c>
      <c r="C227" s="300" t="s">
        <v>346</v>
      </c>
      <c r="D227" s="351">
        <v>0</v>
      </c>
      <c r="E227" s="351">
        <v>0</v>
      </c>
      <c r="F227" s="291">
        <v>0</v>
      </c>
      <c r="G227" s="291">
        <v>0</v>
      </c>
      <c r="H227" s="291">
        <v>0</v>
      </c>
      <c r="I227" s="291"/>
      <c r="J227" s="291"/>
      <c r="K227" s="291"/>
      <c r="L227" s="291"/>
      <c r="M227" s="291"/>
      <c r="N227" s="291"/>
      <c r="O227" s="301"/>
      <c r="P227" s="238">
        <f>MAX(D227:O227)</f>
        <v>0</v>
      </c>
      <c r="Q227" s="302">
        <f>MIN(D227:O227)</f>
        <v>0</v>
      </c>
      <c r="R227" s="303">
        <f>AVERAGE(D227:O227)</f>
        <v>0</v>
      </c>
      <c r="S227" s="292" t="s">
        <v>7</v>
      </c>
      <c r="T227" s="292" t="s">
        <v>7</v>
      </c>
    </row>
    <row r="228" spans="2:20" ht="24.95" customHeight="1" x14ac:dyDescent="0.2">
      <c r="B228" s="236" t="s">
        <v>56</v>
      </c>
      <c r="C228" s="217" t="s">
        <v>57</v>
      </c>
      <c r="D228" s="182">
        <v>17.12</v>
      </c>
      <c r="E228" s="181">
        <v>24.52</v>
      </c>
      <c r="F228" s="181">
        <v>11.21</v>
      </c>
      <c r="G228" s="305">
        <v>9.92</v>
      </c>
      <c r="H228" s="305">
        <v>11.47</v>
      </c>
      <c r="I228" s="305"/>
      <c r="J228" s="305"/>
      <c r="K228" s="305"/>
      <c r="L228" s="305"/>
      <c r="M228" s="305"/>
      <c r="N228" s="305"/>
      <c r="O228" s="306"/>
      <c r="P228" s="249">
        <f t="shared" si="27"/>
        <v>24.52</v>
      </c>
      <c r="Q228" s="250">
        <f>MIN(D228:O228)</f>
        <v>9.92</v>
      </c>
      <c r="R228" s="165">
        <f t="shared" si="28"/>
        <v>14.848000000000003</v>
      </c>
      <c r="S228" s="248" t="s">
        <v>6</v>
      </c>
      <c r="T228" s="352" t="s">
        <v>6</v>
      </c>
    </row>
    <row r="229" spans="2:20" ht="24.95" customHeight="1" x14ac:dyDescent="0.2">
      <c r="B229" s="364" t="s">
        <v>58</v>
      </c>
      <c r="C229" s="365" t="s">
        <v>339</v>
      </c>
      <c r="D229" s="366">
        <v>1.7</v>
      </c>
      <c r="E229" s="367">
        <v>5.29</v>
      </c>
      <c r="F229" s="367">
        <v>2.2999999999999998</v>
      </c>
      <c r="G229" s="368">
        <v>2.0299999999999998</v>
      </c>
      <c r="H229" s="368">
        <v>1.99</v>
      </c>
      <c r="I229" s="368"/>
      <c r="J229" s="305"/>
      <c r="K229" s="305"/>
      <c r="L229" s="305"/>
      <c r="M229" s="305"/>
      <c r="N229" s="305"/>
      <c r="O229" s="306"/>
      <c r="P229" s="369">
        <f t="shared" si="27"/>
        <v>5.29</v>
      </c>
      <c r="Q229" s="370">
        <f>MIN(D229:O229)</f>
        <v>1.7</v>
      </c>
      <c r="R229" s="371">
        <f t="shared" si="28"/>
        <v>2.6619999999999999</v>
      </c>
      <c r="S229" s="372" t="s">
        <v>6</v>
      </c>
      <c r="T229" s="373" t="s">
        <v>6</v>
      </c>
    </row>
    <row r="230" spans="2:20" ht="24.95" customHeight="1" thickBot="1" x14ac:dyDescent="0.25">
      <c r="B230" s="374" t="s">
        <v>59</v>
      </c>
      <c r="C230" s="375" t="s">
        <v>60</v>
      </c>
      <c r="D230" s="376">
        <v>80</v>
      </c>
      <c r="E230" s="377">
        <v>91.730670000000003</v>
      </c>
      <c r="F230" s="377">
        <v>82</v>
      </c>
      <c r="G230" s="378">
        <v>93.382357999999982</v>
      </c>
      <c r="H230" s="378">
        <v>90.044279999999986</v>
      </c>
      <c r="I230" s="378"/>
      <c r="J230" s="258"/>
      <c r="K230" s="258"/>
      <c r="L230" s="258"/>
      <c r="M230" s="258"/>
      <c r="N230" s="258"/>
      <c r="O230" s="309"/>
      <c r="P230" s="379">
        <f>MAX(D230:O230)</f>
        <v>93.382357999999982</v>
      </c>
      <c r="Q230" s="380">
        <f>MIN(D230:O230)</f>
        <v>80</v>
      </c>
      <c r="R230" s="381">
        <f>AVERAGE(D230:O230)</f>
        <v>87.431461599999992</v>
      </c>
      <c r="S230" s="382" t="s">
        <v>6</v>
      </c>
      <c r="T230" s="260" t="s">
        <v>7</v>
      </c>
    </row>
    <row r="231" spans="2:20" ht="24.95" customHeight="1" x14ac:dyDescent="0.2">
      <c r="B231" s="261" t="s">
        <v>340</v>
      </c>
      <c r="C231" s="262"/>
      <c r="D231" s="263"/>
      <c r="E231" s="263"/>
      <c r="F231" s="263"/>
      <c r="G231" s="263"/>
      <c r="H231" s="263"/>
      <c r="I231" s="263"/>
      <c r="J231" s="263"/>
      <c r="K231" s="263"/>
      <c r="L231" s="263"/>
      <c r="M231" s="263"/>
      <c r="N231" s="263"/>
      <c r="O231" s="263"/>
      <c r="P231" s="263"/>
      <c r="Q231" s="263"/>
      <c r="R231" s="263"/>
      <c r="S231" s="262"/>
    </row>
    <row r="232" spans="2:20" ht="24.95" customHeight="1" x14ac:dyDescent="0.2">
      <c r="B232" s="138" t="s">
        <v>341</v>
      </c>
    </row>
    <row r="233" spans="2:20" ht="24.95" customHeight="1" x14ac:dyDescent="0.2">
      <c r="B233" s="383"/>
    </row>
    <row r="234" spans="2:20" ht="24.95" customHeight="1" thickBot="1" x14ac:dyDescent="0.25">
      <c r="B234" s="632" t="str">
        <f>"คุณภาพน้ำดิบแม่น้ำแควน้อย จุดเก็บที่แพสวนช้างเพื่อนแก้ว จ.กาญจนบุรี (ภาคสนามรายเดือน) "&amp;B1&amp;""</f>
        <v>คุณภาพน้ำดิบแม่น้ำแควน้อย จุดเก็บที่แพสวนช้างเพื่อนแก้ว จ.กาญจนบุรี (ภาคสนามรายเดือน) 2566</v>
      </c>
      <c r="C234" s="632"/>
      <c r="D234" s="632"/>
      <c r="E234" s="632"/>
      <c r="F234" s="632"/>
      <c r="G234" s="632"/>
      <c r="H234" s="632"/>
      <c r="I234" s="632"/>
      <c r="J234" s="632"/>
      <c r="K234" s="632"/>
      <c r="L234" s="632"/>
      <c r="M234" s="632"/>
      <c r="N234" s="632"/>
      <c r="O234" s="632"/>
      <c r="P234" s="384"/>
      <c r="Q234" s="384"/>
      <c r="R234" s="384"/>
      <c r="S234" s="385"/>
    </row>
    <row r="235" spans="2:20" ht="24.95" customHeight="1" thickBot="1" x14ac:dyDescent="0.25">
      <c r="B235" s="386" t="s">
        <v>0</v>
      </c>
      <c r="C235" s="386" t="s">
        <v>1</v>
      </c>
      <c r="D235" s="266">
        <f t="shared" ref="D235:O235" si="30">D3</f>
        <v>44835</v>
      </c>
      <c r="E235" s="266">
        <f t="shared" si="30"/>
        <v>44867</v>
      </c>
      <c r="F235" s="266">
        <f t="shared" si="30"/>
        <v>44899</v>
      </c>
      <c r="G235" s="266">
        <f t="shared" si="30"/>
        <v>44931</v>
      </c>
      <c r="H235" s="266">
        <f t="shared" si="30"/>
        <v>44963</v>
      </c>
      <c r="I235" s="266">
        <f t="shared" si="30"/>
        <v>44995</v>
      </c>
      <c r="J235" s="266">
        <f t="shared" si="30"/>
        <v>45027</v>
      </c>
      <c r="K235" s="266">
        <f t="shared" si="30"/>
        <v>45059</v>
      </c>
      <c r="L235" s="266">
        <f t="shared" si="30"/>
        <v>45091</v>
      </c>
      <c r="M235" s="266">
        <f t="shared" si="30"/>
        <v>45123</v>
      </c>
      <c r="N235" s="266">
        <f t="shared" si="30"/>
        <v>45155</v>
      </c>
      <c r="O235" s="266">
        <f t="shared" si="30"/>
        <v>45187</v>
      </c>
      <c r="P235" s="387" t="s">
        <v>309</v>
      </c>
      <c r="Q235" s="386" t="s">
        <v>310</v>
      </c>
      <c r="R235" s="388" t="s">
        <v>311</v>
      </c>
      <c r="S235" s="389" t="s">
        <v>312</v>
      </c>
    </row>
    <row r="236" spans="2:20" ht="24.95" customHeight="1" x14ac:dyDescent="0.2">
      <c r="B236" s="390" t="s">
        <v>5</v>
      </c>
      <c r="C236" s="391"/>
      <c r="D236" s="392">
        <v>6</v>
      </c>
      <c r="E236" s="393">
        <v>1</v>
      </c>
      <c r="F236" s="394">
        <v>13</v>
      </c>
      <c r="G236" s="393">
        <v>4</v>
      </c>
      <c r="H236" s="394">
        <v>6</v>
      </c>
      <c r="I236" s="393"/>
      <c r="J236" s="394"/>
      <c r="K236" s="393"/>
      <c r="L236" s="394"/>
      <c r="M236" s="393"/>
      <c r="N236" s="394"/>
      <c r="O236" s="395"/>
      <c r="P236" s="396"/>
      <c r="Q236" s="397"/>
      <c r="R236" s="398"/>
      <c r="S236" s="399"/>
    </row>
    <row r="237" spans="2:20" ht="24.95" customHeight="1" x14ac:dyDescent="0.2">
      <c r="B237" s="400" t="s">
        <v>8</v>
      </c>
      <c r="C237" s="401"/>
      <c r="D237" s="402">
        <v>12.48</v>
      </c>
      <c r="E237" s="403">
        <v>12.41</v>
      </c>
      <c r="F237" s="403" t="s">
        <v>381</v>
      </c>
      <c r="G237" s="403">
        <v>12.45</v>
      </c>
      <c r="H237" s="403" t="s">
        <v>389</v>
      </c>
      <c r="I237" s="403"/>
      <c r="J237" s="403"/>
      <c r="K237" s="403"/>
      <c r="L237" s="403"/>
      <c r="M237" s="403"/>
      <c r="N237" s="403"/>
      <c r="O237" s="404"/>
      <c r="P237" s="405"/>
      <c r="Q237" s="406"/>
      <c r="R237" s="407"/>
      <c r="S237" s="408"/>
    </row>
    <row r="238" spans="2:20" ht="24.95" customHeight="1" x14ac:dyDescent="0.2">
      <c r="B238" s="409" t="s">
        <v>375</v>
      </c>
      <c r="C238" s="410" t="s">
        <v>11</v>
      </c>
      <c r="D238" s="411">
        <v>27.21</v>
      </c>
      <c r="E238" s="412">
        <v>28.65</v>
      </c>
      <c r="F238" s="413">
        <v>27.99</v>
      </c>
      <c r="G238" s="412">
        <v>26.07</v>
      </c>
      <c r="H238" s="412">
        <v>27.59</v>
      </c>
      <c r="I238" s="412"/>
      <c r="J238" s="403"/>
      <c r="K238" s="412"/>
      <c r="L238" s="412"/>
      <c r="M238" s="412"/>
      <c r="N238" s="412"/>
      <c r="O238" s="414"/>
      <c r="P238" s="415">
        <f t="shared" ref="P238:P250" si="31">MAX(D238:O238)</f>
        <v>28.65</v>
      </c>
      <c r="Q238" s="416">
        <f t="shared" ref="Q238:Q250" si="32">MIN(D238:O238)</f>
        <v>26.07</v>
      </c>
      <c r="R238" s="417">
        <f t="shared" ref="R238:R250" si="33">AVERAGE(D238:O238)</f>
        <v>27.501999999999999</v>
      </c>
      <c r="S238" s="418" t="s">
        <v>7</v>
      </c>
    </row>
    <row r="239" spans="2:20" ht="24.95" customHeight="1" x14ac:dyDescent="0.2">
      <c r="B239" s="419" t="s">
        <v>376</v>
      </c>
      <c r="C239" s="401" t="s">
        <v>315</v>
      </c>
      <c r="D239" s="420">
        <v>80.47</v>
      </c>
      <c r="E239" s="421">
        <v>23.97</v>
      </c>
      <c r="F239" s="421">
        <v>13.09</v>
      </c>
      <c r="G239" s="421">
        <v>7.65</v>
      </c>
      <c r="H239" s="421">
        <v>5.66</v>
      </c>
      <c r="I239" s="421"/>
      <c r="J239" s="422"/>
      <c r="K239" s="421"/>
      <c r="L239" s="421"/>
      <c r="M239" s="421"/>
      <c r="N239" s="421"/>
      <c r="O239" s="423"/>
      <c r="P239" s="415">
        <f t="shared" si="31"/>
        <v>80.47</v>
      </c>
      <c r="Q239" s="416">
        <f t="shared" si="32"/>
        <v>5.66</v>
      </c>
      <c r="R239" s="417">
        <f t="shared" si="33"/>
        <v>26.167999999999999</v>
      </c>
      <c r="S239" s="424" t="s">
        <v>7</v>
      </c>
    </row>
    <row r="240" spans="2:20" ht="24.95" customHeight="1" x14ac:dyDescent="0.2">
      <c r="B240" s="425" t="s">
        <v>377</v>
      </c>
      <c r="C240" s="426"/>
      <c r="D240" s="420">
        <v>7.8</v>
      </c>
      <c r="E240" s="421">
        <v>7.76</v>
      </c>
      <c r="F240" s="421">
        <v>7.68</v>
      </c>
      <c r="G240" s="421">
        <v>7.44</v>
      </c>
      <c r="H240" s="421">
        <v>7.6</v>
      </c>
      <c r="I240" s="421"/>
      <c r="J240" s="422"/>
      <c r="K240" s="421"/>
      <c r="L240" s="421"/>
      <c r="M240" s="421"/>
      <c r="N240" s="421"/>
      <c r="O240" s="423"/>
      <c r="P240" s="405">
        <f t="shared" si="31"/>
        <v>7.8</v>
      </c>
      <c r="Q240" s="406">
        <f t="shared" si="32"/>
        <v>7.44</v>
      </c>
      <c r="R240" s="417">
        <f t="shared" si="33"/>
        <v>7.6560000000000006</v>
      </c>
      <c r="S240" s="427" t="s">
        <v>17</v>
      </c>
    </row>
    <row r="241" spans="2:19" ht="24.95" customHeight="1" x14ac:dyDescent="0.2">
      <c r="B241" s="419" t="s">
        <v>378</v>
      </c>
      <c r="C241" s="401" t="s">
        <v>19</v>
      </c>
      <c r="D241" s="428">
        <v>238</v>
      </c>
      <c r="E241" s="429">
        <v>259</v>
      </c>
      <c r="F241" s="430">
        <v>194</v>
      </c>
      <c r="G241" s="429">
        <v>188</v>
      </c>
      <c r="H241" s="429">
        <v>190</v>
      </c>
      <c r="I241" s="429"/>
      <c r="J241" s="422"/>
      <c r="K241" s="429"/>
      <c r="L241" s="429"/>
      <c r="M241" s="429"/>
      <c r="N241" s="429"/>
      <c r="O241" s="431"/>
      <c r="P241" s="432">
        <f t="shared" si="31"/>
        <v>259</v>
      </c>
      <c r="Q241" s="433">
        <f t="shared" si="32"/>
        <v>188</v>
      </c>
      <c r="R241" s="434">
        <f t="shared" si="33"/>
        <v>213.8</v>
      </c>
      <c r="S241" s="408" t="s">
        <v>7</v>
      </c>
    </row>
    <row r="242" spans="2:19" ht="24.95" customHeight="1" x14ac:dyDescent="0.2">
      <c r="B242" s="435" t="s">
        <v>365</v>
      </c>
      <c r="C242" s="410" t="s">
        <v>20</v>
      </c>
      <c r="D242" s="420">
        <v>0.11</v>
      </c>
      <c r="E242" s="421">
        <v>0.12</v>
      </c>
      <c r="F242" s="421">
        <v>0.09</v>
      </c>
      <c r="G242" s="436">
        <v>0.09</v>
      </c>
      <c r="H242" s="436">
        <v>0.09</v>
      </c>
      <c r="I242" s="436"/>
      <c r="J242" s="437"/>
      <c r="K242" s="436"/>
      <c r="L242" s="436"/>
      <c r="M242" s="436"/>
      <c r="N242" s="436"/>
      <c r="O242" s="438"/>
      <c r="P242" s="447">
        <f t="shared" si="31"/>
        <v>0.12</v>
      </c>
      <c r="Q242" s="448">
        <f t="shared" si="32"/>
        <v>0.09</v>
      </c>
      <c r="R242" s="449">
        <f t="shared" si="33"/>
        <v>9.9999999999999978E-2</v>
      </c>
      <c r="S242" s="439" t="s">
        <v>7</v>
      </c>
    </row>
    <row r="243" spans="2:19" ht="24.95" customHeight="1" x14ac:dyDescent="0.2">
      <c r="B243" s="440" t="s">
        <v>21</v>
      </c>
      <c r="C243" s="410" t="s">
        <v>379</v>
      </c>
      <c r="D243" s="428">
        <v>116</v>
      </c>
      <c r="E243" s="429">
        <v>123</v>
      </c>
      <c r="F243" s="429">
        <v>106</v>
      </c>
      <c r="G243" s="441">
        <v>90</v>
      </c>
      <c r="H243" s="441">
        <v>87</v>
      </c>
      <c r="I243" s="441"/>
      <c r="J243" s="422"/>
      <c r="K243" s="441"/>
      <c r="L243" s="441"/>
      <c r="M243" s="441"/>
      <c r="N243" s="441"/>
      <c r="O243" s="442"/>
      <c r="P243" s="443">
        <f t="shared" si="31"/>
        <v>123</v>
      </c>
      <c r="Q243" s="444">
        <f t="shared" si="32"/>
        <v>87</v>
      </c>
      <c r="R243" s="417">
        <f t="shared" si="33"/>
        <v>104.4</v>
      </c>
      <c r="S243" s="445" t="s">
        <v>7</v>
      </c>
    </row>
    <row r="244" spans="2:19" ht="24.95" customHeight="1" x14ac:dyDescent="0.2">
      <c r="B244" s="446" t="s">
        <v>32</v>
      </c>
      <c r="C244" s="401" t="s">
        <v>22</v>
      </c>
      <c r="D244" s="420">
        <v>4.54</v>
      </c>
      <c r="E244" s="421">
        <v>1.18</v>
      </c>
      <c r="F244" s="421">
        <v>1.1299999999999999</v>
      </c>
      <c r="G244" s="421">
        <v>0.97</v>
      </c>
      <c r="H244" s="421">
        <v>0.18</v>
      </c>
      <c r="I244" s="421"/>
      <c r="J244" s="422"/>
      <c r="K244" s="421"/>
      <c r="L244" s="421"/>
      <c r="M244" s="421"/>
      <c r="N244" s="421"/>
      <c r="O244" s="423"/>
      <c r="P244" s="447">
        <f t="shared" si="31"/>
        <v>4.54</v>
      </c>
      <c r="Q244" s="448">
        <f t="shared" si="32"/>
        <v>0.18</v>
      </c>
      <c r="R244" s="449">
        <f t="shared" si="33"/>
        <v>1.5999999999999999</v>
      </c>
      <c r="S244" s="424" t="s">
        <v>7</v>
      </c>
    </row>
    <row r="245" spans="2:19" ht="24.95" customHeight="1" x14ac:dyDescent="0.2">
      <c r="B245" s="446" t="s">
        <v>45</v>
      </c>
      <c r="C245" s="450" t="s">
        <v>22</v>
      </c>
      <c r="D245" s="420">
        <v>5.97</v>
      </c>
      <c r="E245" s="421">
        <v>5.29</v>
      </c>
      <c r="F245" s="421">
        <v>5.47</v>
      </c>
      <c r="G245" s="421">
        <v>5.59</v>
      </c>
      <c r="H245" s="421">
        <v>4.8</v>
      </c>
      <c r="I245" s="421"/>
      <c r="J245" s="422"/>
      <c r="K245" s="421"/>
      <c r="L245" s="421"/>
      <c r="M245" s="421"/>
      <c r="N245" s="421"/>
      <c r="O245" s="423"/>
      <c r="P245" s="415">
        <f t="shared" si="31"/>
        <v>5.97</v>
      </c>
      <c r="Q245" s="416">
        <f t="shared" si="32"/>
        <v>4.8</v>
      </c>
      <c r="R245" s="449">
        <f t="shared" si="33"/>
        <v>5.4240000000000004</v>
      </c>
      <c r="S245" s="424" t="s">
        <v>46</v>
      </c>
    </row>
    <row r="246" spans="2:19" ht="24.95" customHeight="1" x14ac:dyDescent="0.2">
      <c r="B246" s="236" t="s">
        <v>49</v>
      </c>
      <c r="C246" s="451" t="s">
        <v>50</v>
      </c>
      <c r="D246" s="452">
        <v>24196</v>
      </c>
      <c r="E246" s="453">
        <v>19863</v>
      </c>
      <c r="F246" s="454">
        <v>15531</v>
      </c>
      <c r="G246" s="455">
        <v>12997</v>
      </c>
      <c r="H246" s="455">
        <v>19863</v>
      </c>
      <c r="I246" s="455"/>
      <c r="J246" s="456"/>
      <c r="K246" s="455"/>
      <c r="L246" s="455"/>
      <c r="M246" s="455"/>
      <c r="N246" s="455"/>
      <c r="O246" s="455"/>
      <c r="P246" s="457">
        <f t="shared" si="31"/>
        <v>24196</v>
      </c>
      <c r="Q246" s="458">
        <f t="shared" si="32"/>
        <v>12997</v>
      </c>
      <c r="R246" s="459">
        <f t="shared" si="33"/>
        <v>18490</v>
      </c>
      <c r="S246" s="235" t="s">
        <v>51</v>
      </c>
    </row>
    <row r="247" spans="2:19" ht="24.95" customHeight="1" x14ac:dyDescent="0.2">
      <c r="B247" s="460" t="s">
        <v>52</v>
      </c>
      <c r="C247" s="461" t="s">
        <v>50</v>
      </c>
      <c r="D247" s="462">
        <v>2382</v>
      </c>
      <c r="E247" s="463">
        <v>565</v>
      </c>
      <c r="F247" s="464">
        <v>7.5</v>
      </c>
      <c r="G247" s="465">
        <v>52</v>
      </c>
      <c r="H247" s="465">
        <v>295</v>
      </c>
      <c r="I247" s="465"/>
      <c r="J247" s="403"/>
      <c r="K247" s="465"/>
      <c r="L247" s="465"/>
      <c r="M247" s="465"/>
      <c r="N247" s="465"/>
      <c r="O247" s="466"/>
      <c r="P247" s="467">
        <f t="shared" si="31"/>
        <v>2382</v>
      </c>
      <c r="Q247" s="468">
        <f t="shared" si="32"/>
        <v>7.5</v>
      </c>
      <c r="R247" s="469">
        <f t="shared" si="33"/>
        <v>660.3</v>
      </c>
      <c r="S247" s="470" t="s">
        <v>53</v>
      </c>
    </row>
    <row r="248" spans="2:19" ht="24.95" customHeight="1" x14ac:dyDescent="0.2">
      <c r="B248" s="460" t="s">
        <v>383</v>
      </c>
      <c r="C248" s="461" t="s">
        <v>50</v>
      </c>
      <c r="D248" s="462">
        <v>417</v>
      </c>
      <c r="E248" s="463">
        <v>144</v>
      </c>
      <c r="F248" s="464">
        <v>1</v>
      </c>
      <c r="G248" s="465">
        <v>41</v>
      </c>
      <c r="H248" s="465" t="s">
        <v>295</v>
      </c>
      <c r="I248" s="465"/>
      <c r="J248" s="403"/>
      <c r="K248" s="465"/>
      <c r="L248" s="465"/>
      <c r="M248" s="465"/>
      <c r="N248" s="465"/>
      <c r="O248" s="466"/>
      <c r="P248" s="467">
        <f t="shared" si="31"/>
        <v>417</v>
      </c>
      <c r="Q248" s="468">
        <f t="shared" si="32"/>
        <v>1</v>
      </c>
      <c r="R248" s="471">
        <f t="shared" si="33"/>
        <v>150.75</v>
      </c>
      <c r="S248" s="470" t="s">
        <v>7</v>
      </c>
    </row>
    <row r="249" spans="2:19" ht="24.95" customHeight="1" x14ac:dyDescent="0.2">
      <c r="B249" s="236" t="s">
        <v>56</v>
      </c>
      <c r="C249" s="217" t="s">
        <v>57</v>
      </c>
      <c r="D249" s="472">
        <v>22.79</v>
      </c>
      <c r="E249" s="473">
        <v>19.52</v>
      </c>
      <c r="F249" s="474">
        <v>6.94</v>
      </c>
      <c r="G249" s="305">
        <v>6.9</v>
      </c>
      <c r="H249" s="305">
        <v>9.26</v>
      </c>
      <c r="I249" s="305"/>
      <c r="J249" s="403"/>
      <c r="K249" s="305"/>
      <c r="L249" s="305"/>
      <c r="M249" s="305"/>
      <c r="N249" s="305"/>
      <c r="O249" s="306"/>
      <c r="P249" s="475">
        <f t="shared" si="31"/>
        <v>22.79</v>
      </c>
      <c r="Q249" s="476">
        <f t="shared" si="32"/>
        <v>6.9</v>
      </c>
      <c r="R249" s="477">
        <f t="shared" si="33"/>
        <v>13.081999999999999</v>
      </c>
      <c r="S249" s="248" t="s">
        <v>6</v>
      </c>
    </row>
    <row r="250" spans="2:19" ht="24.95" customHeight="1" thickBot="1" x14ac:dyDescent="0.25">
      <c r="B250" s="374" t="s">
        <v>58</v>
      </c>
      <c r="C250" s="375" t="s">
        <v>339</v>
      </c>
      <c r="D250" s="478">
        <v>2.2200000000000002</v>
      </c>
      <c r="E250" s="479">
        <v>2.29</v>
      </c>
      <c r="F250" s="480">
        <v>2.4900000000000002</v>
      </c>
      <c r="G250" s="481">
        <v>2.08</v>
      </c>
      <c r="H250" s="481">
        <v>1.89</v>
      </c>
      <c r="I250" s="481"/>
      <c r="J250" s="481"/>
      <c r="K250" s="481"/>
      <c r="L250" s="481"/>
      <c r="M250" s="481"/>
      <c r="N250" s="481"/>
      <c r="O250" s="482"/>
      <c r="P250" s="483">
        <f t="shared" si="31"/>
        <v>2.4900000000000002</v>
      </c>
      <c r="Q250" s="484">
        <f t="shared" si="32"/>
        <v>1.89</v>
      </c>
      <c r="R250" s="485">
        <f t="shared" si="33"/>
        <v>2.194</v>
      </c>
      <c r="S250" s="313" t="s">
        <v>6</v>
      </c>
    </row>
    <row r="251" spans="2:19" ht="24.95" customHeight="1" x14ac:dyDescent="0.2">
      <c r="B251" s="385" t="s">
        <v>340</v>
      </c>
      <c r="C251" s="385"/>
      <c r="D251" s="384"/>
      <c r="E251" s="384"/>
      <c r="F251" s="384"/>
      <c r="G251" s="384"/>
      <c r="H251" s="384"/>
      <c r="I251" s="384"/>
      <c r="J251" s="384"/>
      <c r="K251" s="384"/>
      <c r="L251" s="384"/>
      <c r="M251" s="384"/>
      <c r="N251" s="384"/>
      <c r="O251" s="384"/>
    </row>
    <row r="252" spans="2:19" ht="24.95" customHeight="1" x14ac:dyDescent="0.2">
      <c r="B252" s="385" t="s">
        <v>380</v>
      </c>
      <c r="C252" s="385"/>
      <c r="D252" s="384"/>
      <c r="E252" s="384"/>
      <c r="F252" s="384"/>
      <c r="G252" s="384"/>
      <c r="H252" s="384"/>
      <c r="I252" s="384"/>
      <c r="J252" s="384"/>
      <c r="K252" s="384"/>
      <c r="L252" s="384"/>
      <c r="M252" s="384"/>
      <c r="N252" s="384"/>
      <c r="O252" s="384"/>
      <c r="P252" s="384"/>
      <c r="Q252" s="384"/>
      <c r="R252" s="384"/>
      <c r="S252" s="385"/>
    </row>
    <row r="253" spans="2:19" ht="24.95" customHeight="1" x14ac:dyDescent="0.2">
      <c r="P253" s="384"/>
      <c r="Q253" s="384"/>
      <c r="R253" s="384"/>
      <c r="S253" s="385"/>
    </row>
    <row r="254" spans="2:19" ht="24.95" customHeight="1" thickBot="1" x14ac:dyDescent="0.25">
      <c r="B254" s="632" t="str">
        <f>"คุณภาพน้ำดิบแม่น้ำแควใหญ่ เก็บตัวอย่างที่โรงงานผลิตน้ำประปา จ.กาญจนบุรี (ภาคสนามรายเดือน) "&amp;B1&amp;""</f>
        <v>คุณภาพน้ำดิบแม่น้ำแควใหญ่ เก็บตัวอย่างที่โรงงานผลิตน้ำประปา จ.กาญจนบุรี (ภาคสนามรายเดือน) 2566</v>
      </c>
      <c r="C254" s="632"/>
      <c r="D254" s="632"/>
      <c r="E254" s="632"/>
      <c r="F254" s="632"/>
      <c r="G254" s="632"/>
      <c r="H254" s="632"/>
      <c r="I254" s="632"/>
      <c r="J254" s="632"/>
      <c r="K254" s="632"/>
      <c r="L254" s="632"/>
      <c r="M254" s="632"/>
      <c r="N254" s="632"/>
      <c r="O254" s="632"/>
    </row>
    <row r="255" spans="2:19" ht="24.95" customHeight="1" thickBot="1" x14ac:dyDescent="0.25">
      <c r="B255" s="386" t="s">
        <v>0</v>
      </c>
      <c r="C255" s="386" t="s">
        <v>1</v>
      </c>
      <c r="D255" s="266">
        <f t="shared" ref="D255:O255" si="34">D3</f>
        <v>44835</v>
      </c>
      <c r="E255" s="266">
        <f t="shared" si="34"/>
        <v>44867</v>
      </c>
      <c r="F255" s="266">
        <f t="shared" si="34"/>
        <v>44899</v>
      </c>
      <c r="G255" s="266">
        <f t="shared" si="34"/>
        <v>44931</v>
      </c>
      <c r="H255" s="266">
        <f t="shared" si="34"/>
        <v>44963</v>
      </c>
      <c r="I255" s="266">
        <f t="shared" si="34"/>
        <v>44995</v>
      </c>
      <c r="J255" s="266">
        <f t="shared" si="34"/>
        <v>45027</v>
      </c>
      <c r="K255" s="266">
        <f t="shared" si="34"/>
        <v>45059</v>
      </c>
      <c r="L255" s="266">
        <f t="shared" si="34"/>
        <v>45091</v>
      </c>
      <c r="M255" s="266">
        <f t="shared" si="34"/>
        <v>45123</v>
      </c>
      <c r="N255" s="266">
        <f t="shared" si="34"/>
        <v>45155</v>
      </c>
      <c r="O255" s="266">
        <f t="shared" si="34"/>
        <v>45187</v>
      </c>
      <c r="P255" s="387" t="s">
        <v>309</v>
      </c>
      <c r="Q255" s="386" t="s">
        <v>310</v>
      </c>
      <c r="R255" s="388" t="s">
        <v>311</v>
      </c>
      <c r="S255" s="389" t="s">
        <v>312</v>
      </c>
    </row>
    <row r="256" spans="2:19" ht="24.95" customHeight="1" x14ac:dyDescent="0.2">
      <c r="B256" s="390" t="s">
        <v>5</v>
      </c>
      <c r="C256" s="391"/>
      <c r="D256" s="486">
        <v>6</v>
      </c>
      <c r="E256" s="487">
        <v>1</v>
      </c>
      <c r="F256" s="488">
        <v>13</v>
      </c>
      <c r="G256" s="487">
        <v>4</v>
      </c>
      <c r="H256" s="488">
        <v>6</v>
      </c>
      <c r="I256" s="487"/>
      <c r="J256" s="488"/>
      <c r="K256" s="487"/>
      <c r="L256" s="488"/>
      <c r="M256" s="487"/>
      <c r="N256" s="488"/>
      <c r="O256" s="489"/>
      <c r="P256" s="490"/>
      <c r="Q256" s="491"/>
      <c r="R256" s="492"/>
      <c r="S256" s="399"/>
    </row>
    <row r="257" spans="2:19" ht="24.95" customHeight="1" x14ac:dyDescent="0.2">
      <c r="B257" s="419" t="s">
        <v>8</v>
      </c>
      <c r="C257" s="401"/>
      <c r="D257" s="493">
        <v>13.31</v>
      </c>
      <c r="E257" s="494">
        <v>13.34</v>
      </c>
      <c r="F257" s="495" t="s">
        <v>382</v>
      </c>
      <c r="G257" s="495">
        <v>14.32</v>
      </c>
      <c r="H257" s="495" t="s">
        <v>390</v>
      </c>
      <c r="I257" s="495"/>
      <c r="J257" s="495"/>
      <c r="K257" s="495"/>
      <c r="L257" s="495"/>
      <c r="M257" s="495"/>
      <c r="N257" s="495"/>
      <c r="O257" s="496"/>
      <c r="P257" s="447"/>
      <c r="Q257" s="448"/>
      <c r="R257" s="449"/>
      <c r="S257" s="408"/>
    </row>
    <row r="258" spans="2:19" ht="24.95" customHeight="1" x14ac:dyDescent="0.2">
      <c r="B258" s="409" t="s">
        <v>375</v>
      </c>
      <c r="C258" s="410" t="s">
        <v>11</v>
      </c>
      <c r="D258" s="411">
        <v>27.78</v>
      </c>
      <c r="E258" s="497">
        <v>27.95</v>
      </c>
      <c r="F258" s="412">
        <v>27.23</v>
      </c>
      <c r="G258" s="412">
        <v>26.56</v>
      </c>
      <c r="H258" s="412">
        <v>26.61</v>
      </c>
      <c r="I258" s="412"/>
      <c r="J258" s="495"/>
      <c r="K258" s="412"/>
      <c r="L258" s="412"/>
      <c r="M258" s="412"/>
      <c r="N258" s="412"/>
      <c r="O258" s="414"/>
      <c r="P258" s="415">
        <f t="shared" ref="P258:P270" si="35">MAX(D258:O258)</f>
        <v>27.95</v>
      </c>
      <c r="Q258" s="416">
        <f t="shared" ref="Q258:Q270" si="36">MIN(D258:O258)</f>
        <v>26.56</v>
      </c>
      <c r="R258" s="417">
        <f t="shared" ref="R258:R270" si="37">AVERAGE(D258:O258)</f>
        <v>27.225999999999999</v>
      </c>
      <c r="S258" s="445" t="s">
        <v>7</v>
      </c>
    </row>
    <row r="259" spans="2:19" ht="24.95" customHeight="1" x14ac:dyDescent="0.2">
      <c r="B259" s="419" t="s">
        <v>376</v>
      </c>
      <c r="C259" s="401" t="s">
        <v>315</v>
      </c>
      <c r="D259" s="420">
        <v>100.18</v>
      </c>
      <c r="E259" s="498">
        <v>11.57</v>
      </c>
      <c r="F259" s="421">
        <v>3.7</v>
      </c>
      <c r="G259" s="421">
        <v>3.07</v>
      </c>
      <c r="H259" s="421">
        <v>2.65</v>
      </c>
      <c r="I259" s="421"/>
      <c r="J259" s="499"/>
      <c r="K259" s="421"/>
      <c r="L259" s="421"/>
      <c r="M259" s="421"/>
      <c r="N259" s="421"/>
      <c r="O259" s="423"/>
      <c r="P259" s="415">
        <f t="shared" si="35"/>
        <v>100.18</v>
      </c>
      <c r="Q259" s="416">
        <f t="shared" si="36"/>
        <v>2.65</v>
      </c>
      <c r="R259" s="417">
        <f t="shared" si="37"/>
        <v>24.234000000000002</v>
      </c>
      <c r="S259" s="424" t="s">
        <v>7</v>
      </c>
    </row>
    <row r="260" spans="2:19" ht="24.95" customHeight="1" x14ac:dyDescent="0.2">
      <c r="B260" s="425" t="s">
        <v>377</v>
      </c>
      <c r="C260" s="426"/>
      <c r="D260" s="420">
        <v>7.77</v>
      </c>
      <c r="E260" s="498">
        <v>7.96</v>
      </c>
      <c r="F260" s="421">
        <v>7.73</v>
      </c>
      <c r="G260" s="421">
        <v>7.75</v>
      </c>
      <c r="H260" s="421">
        <v>7.78</v>
      </c>
      <c r="I260" s="421"/>
      <c r="J260" s="499"/>
      <c r="K260" s="421"/>
      <c r="L260" s="421"/>
      <c r="M260" s="421"/>
      <c r="N260" s="421"/>
      <c r="O260" s="423"/>
      <c r="P260" s="405">
        <f t="shared" si="35"/>
        <v>7.96</v>
      </c>
      <c r="Q260" s="406">
        <f t="shared" si="36"/>
        <v>7.73</v>
      </c>
      <c r="R260" s="417">
        <f t="shared" si="37"/>
        <v>7.798</v>
      </c>
      <c r="S260" s="427" t="s">
        <v>17</v>
      </c>
    </row>
    <row r="261" spans="2:19" ht="24.95" customHeight="1" x14ac:dyDescent="0.2">
      <c r="B261" s="419" t="s">
        <v>378</v>
      </c>
      <c r="C261" s="401" t="s">
        <v>19</v>
      </c>
      <c r="D261" s="428">
        <v>272</v>
      </c>
      <c r="E261" s="500">
        <v>294</v>
      </c>
      <c r="F261" s="429">
        <v>275</v>
      </c>
      <c r="G261" s="429">
        <v>270</v>
      </c>
      <c r="H261" s="429">
        <v>265</v>
      </c>
      <c r="I261" s="429"/>
      <c r="J261" s="499"/>
      <c r="K261" s="429"/>
      <c r="L261" s="429"/>
      <c r="M261" s="429"/>
      <c r="N261" s="429"/>
      <c r="O261" s="431"/>
      <c r="P261" s="432">
        <f t="shared" si="35"/>
        <v>294</v>
      </c>
      <c r="Q261" s="433">
        <f t="shared" si="36"/>
        <v>265</v>
      </c>
      <c r="R261" s="434">
        <f t="shared" si="37"/>
        <v>275.2</v>
      </c>
      <c r="S261" s="408" t="s">
        <v>7</v>
      </c>
    </row>
    <row r="262" spans="2:19" ht="24.95" customHeight="1" x14ac:dyDescent="0.2">
      <c r="B262" s="435" t="s">
        <v>365</v>
      </c>
      <c r="C262" s="410" t="s">
        <v>20</v>
      </c>
      <c r="D262" s="472">
        <v>0.13</v>
      </c>
      <c r="E262" s="474">
        <v>0.14000000000000001</v>
      </c>
      <c r="F262" s="474">
        <v>0.13</v>
      </c>
      <c r="G262" s="501">
        <v>0.13</v>
      </c>
      <c r="H262" s="501">
        <v>0.13</v>
      </c>
      <c r="I262" s="501"/>
      <c r="J262" s="502"/>
      <c r="K262" s="501"/>
      <c r="L262" s="501"/>
      <c r="M262" s="501"/>
      <c r="N262" s="501"/>
      <c r="O262" s="503"/>
      <c r="P262" s="447">
        <f t="shared" si="35"/>
        <v>0.14000000000000001</v>
      </c>
      <c r="Q262" s="448">
        <f t="shared" si="36"/>
        <v>0.13</v>
      </c>
      <c r="R262" s="449">
        <f t="shared" si="37"/>
        <v>0.13200000000000001</v>
      </c>
      <c r="S262" s="439" t="s">
        <v>7</v>
      </c>
    </row>
    <row r="263" spans="2:19" ht="24.95" customHeight="1" x14ac:dyDescent="0.2">
      <c r="B263" s="504" t="s">
        <v>21</v>
      </c>
      <c r="C263" s="401" t="s">
        <v>379</v>
      </c>
      <c r="D263" s="505">
        <v>127</v>
      </c>
      <c r="E263" s="506">
        <v>145</v>
      </c>
      <c r="F263" s="507">
        <v>140</v>
      </c>
      <c r="G263" s="507">
        <v>142</v>
      </c>
      <c r="H263" s="507">
        <v>133</v>
      </c>
      <c r="I263" s="507"/>
      <c r="J263" s="495"/>
      <c r="K263" s="507"/>
      <c r="L263" s="507"/>
      <c r="M263" s="507"/>
      <c r="N263" s="507"/>
      <c r="O263" s="508"/>
      <c r="P263" s="432">
        <f t="shared" si="35"/>
        <v>145</v>
      </c>
      <c r="Q263" s="433">
        <f t="shared" si="36"/>
        <v>127</v>
      </c>
      <c r="R263" s="417">
        <f t="shared" si="37"/>
        <v>137.4</v>
      </c>
      <c r="S263" s="424" t="s">
        <v>7</v>
      </c>
    </row>
    <row r="264" spans="2:19" ht="24.95" customHeight="1" x14ac:dyDescent="0.2">
      <c r="B264" s="446" t="s">
        <v>32</v>
      </c>
      <c r="C264" s="401" t="s">
        <v>22</v>
      </c>
      <c r="D264" s="472">
        <v>4.2699999999999996</v>
      </c>
      <c r="E264" s="509">
        <v>1.7</v>
      </c>
      <c r="F264" s="474">
        <v>1.59</v>
      </c>
      <c r="G264" s="474">
        <v>1.54</v>
      </c>
      <c r="H264" s="474">
        <v>0.98</v>
      </c>
      <c r="I264" s="474"/>
      <c r="J264" s="495"/>
      <c r="K264" s="474"/>
      <c r="L264" s="474"/>
      <c r="M264" s="474"/>
      <c r="N264" s="474"/>
      <c r="O264" s="510"/>
      <c r="P264" s="447">
        <f t="shared" si="35"/>
        <v>4.2699999999999996</v>
      </c>
      <c r="Q264" s="448">
        <f t="shared" si="36"/>
        <v>0.98</v>
      </c>
      <c r="R264" s="449">
        <f t="shared" si="37"/>
        <v>2.016</v>
      </c>
      <c r="S264" s="424" t="s">
        <v>7</v>
      </c>
    </row>
    <row r="265" spans="2:19" ht="24.95" customHeight="1" x14ac:dyDescent="0.2">
      <c r="B265" s="446" t="s">
        <v>45</v>
      </c>
      <c r="C265" s="450" t="s">
        <v>22</v>
      </c>
      <c r="D265" s="472">
        <v>4.22</v>
      </c>
      <c r="E265" s="509">
        <v>5.15</v>
      </c>
      <c r="F265" s="474">
        <v>4.43</v>
      </c>
      <c r="G265" s="474">
        <v>5.54</v>
      </c>
      <c r="H265" s="474">
        <v>4.21</v>
      </c>
      <c r="I265" s="474"/>
      <c r="J265" s="495"/>
      <c r="K265" s="474"/>
      <c r="L265" s="474"/>
      <c r="M265" s="474"/>
      <c r="N265" s="474"/>
      <c r="O265" s="510"/>
      <c r="P265" s="415">
        <f t="shared" si="35"/>
        <v>5.54</v>
      </c>
      <c r="Q265" s="416">
        <f t="shared" si="36"/>
        <v>4.21</v>
      </c>
      <c r="R265" s="449">
        <f t="shared" si="37"/>
        <v>4.71</v>
      </c>
      <c r="S265" s="424" t="s">
        <v>46</v>
      </c>
    </row>
    <row r="266" spans="2:19" ht="24.95" customHeight="1" x14ac:dyDescent="0.2">
      <c r="B266" s="236" t="s">
        <v>49</v>
      </c>
      <c r="C266" s="451" t="s">
        <v>50</v>
      </c>
      <c r="D266" s="511">
        <v>41060</v>
      </c>
      <c r="E266" s="512">
        <v>20460</v>
      </c>
      <c r="F266" s="513">
        <v>11060</v>
      </c>
      <c r="G266" s="513">
        <v>20140</v>
      </c>
      <c r="H266" s="513">
        <v>15970</v>
      </c>
      <c r="I266" s="513"/>
      <c r="J266" s="514"/>
      <c r="K266" s="513"/>
      <c r="L266" s="513"/>
      <c r="M266" s="513"/>
      <c r="N266" s="513"/>
      <c r="O266" s="515"/>
      <c r="P266" s="516">
        <f t="shared" si="35"/>
        <v>41060</v>
      </c>
      <c r="Q266" s="517">
        <f t="shared" si="36"/>
        <v>11060</v>
      </c>
      <c r="R266" s="459">
        <f t="shared" si="37"/>
        <v>21738</v>
      </c>
      <c r="S266" s="235" t="s">
        <v>51</v>
      </c>
    </row>
    <row r="267" spans="2:19" ht="24.95" customHeight="1" x14ac:dyDescent="0.2">
      <c r="B267" s="460" t="s">
        <v>52</v>
      </c>
      <c r="C267" s="461" t="s">
        <v>50</v>
      </c>
      <c r="D267" s="462">
        <v>9590</v>
      </c>
      <c r="E267" s="518">
        <v>5040</v>
      </c>
      <c r="F267" s="464">
        <v>132</v>
      </c>
      <c r="G267" s="464">
        <v>3180</v>
      </c>
      <c r="H267" s="464">
        <v>2110</v>
      </c>
      <c r="I267" s="464"/>
      <c r="J267" s="495"/>
      <c r="K267" s="464"/>
      <c r="L267" s="464"/>
      <c r="M267" s="464"/>
      <c r="N267" s="464"/>
      <c r="O267" s="519"/>
      <c r="P267" s="520">
        <f t="shared" si="35"/>
        <v>9590</v>
      </c>
      <c r="Q267" s="521">
        <f t="shared" si="36"/>
        <v>132</v>
      </c>
      <c r="R267" s="469">
        <f t="shared" si="37"/>
        <v>4010.4</v>
      </c>
      <c r="S267" s="470" t="s">
        <v>53</v>
      </c>
    </row>
    <row r="268" spans="2:19" ht="24.95" customHeight="1" x14ac:dyDescent="0.2">
      <c r="B268" s="460" t="s">
        <v>383</v>
      </c>
      <c r="C268" s="461" t="s">
        <v>50</v>
      </c>
      <c r="D268" s="462">
        <v>1530</v>
      </c>
      <c r="E268" s="463">
        <v>750</v>
      </c>
      <c r="F268" s="464">
        <v>132</v>
      </c>
      <c r="G268" s="465">
        <v>2920</v>
      </c>
      <c r="H268" s="465">
        <v>1210</v>
      </c>
      <c r="I268" s="465"/>
      <c r="J268" s="495"/>
      <c r="K268" s="465"/>
      <c r="L268" s="465"/>
      <c r="M268" s="465"/>
      <c r="N268" s="465"/>
      <c r="O268" s="466"/>
      <c r="P268" s="467">
        <f t="shared" si="35"/>
        <v>2920</v>
      </c>
      <c r="Q268" s="468">
        <f t="shared" si="36"/>
        <v>132</v>
      </c>
      <c r="R268" s="471">
        <f t="shared" si="37"/>
        <v>1308.4000000000001</v>
      </c>
      <c r="S268" s="470" t="s">
        <v>7</v>
      </c>
    </row>
    <row r="269" spans="2:19" ht="24.95" customHeight="1" x14ac:dyDescent="0.2">
      <c r="B269" s="236" t="s">
        <v>56</v>
      </c>
      <c r="C269" s="217" t="s">
        <v>57</v>
      </c>
      <c r="D269" s="472">
        <v>23.03</v>
      </c>
      <c r="E269" s="474">
        <v>21.6</v>
      </c>
      <c r="F269" s="474">
        <v>16.5</v>
      </c>
      <c r="G269" s="305">
        <v>15.95</v>
      </c>
      <c r="H269" s="305">
        <v>17.04</v>
      </c>
      <c r="I269" s="305"/>
      <c r="J269" s="495"/>
      <c r="K269" s="305"/>
      <c r="L269" s="305"/>
      <c r="M269" s="305"/>
      <c r="N269" s="305"/>
      <c r="O269" s="306"/>
      <c r="P269" s="249">
        <f t="shared" si="35"/>
        <v>23.03</v>
      </c>
      <c r="Q269" s="250">
        <f t="shared" si="36"/>
        <v>15.95</v>
      </c>
      <c r="R269" s="449">
        <f t="shared" si="37"/>
        <v>18.824000000000002</v>
      </c>
      <c r="S269" s="248" t="s">
        <v>6</v>
      </c>
    </row>
    <row r="270" spans="2:19" ht="24.95" customHeight="1" thickBot="1" x14ac:dyDescent="0.25">
      <c r="B270" s="374" t="s">
        <v>58</v>
      </c>
      <c r="C270" s="375" t="s">
        <v>339</v>
      </c>
      <c r="D270" s="478">
        <v>2.5499999999999998</v>
      </c>
      <c r="E270" s="480">
        <v>1.96</v>
      </c>
      <c r="F270" s="480">
        <v>1.45</v>
      </c>
      <c r="G270" s="481">
        <v>1.71</v>
      </c>
      <c r="H270" s="481">
        <v>1.3</v>
      </c>
      <c r="I270" s="481"/>
      <c r="J270" s="481"/>
      <c r="K270" s="481"/>
      <c r="L270" s="481"/>
      <c r="M270" s="481"/>
      <c r="N270" s="481"/>
      <c r="O270" s="482"/>
      <c r="P270" s="379">
        <f t="shared" si="35"/>
        <v>2.5499999999999998</v>
      </c>
      <c r="Q270" s="380">
        <f t="shared" si="36"/>
        <v>1.3</v>
      </c>
      <c r="R270" s="522">
        <f t="shared" si="37"/>
        <v>1.794</v>
      </c>
      <c r="S270" s="313" t="s">
        <v>6</v>
      </c>
    </row>
    <row r="271" spans="2:19" ht="24.95" customHeight="1" x14ac:dyDescent="0.2">
      <c r="B271" s="385" t="s">
        <v>340</v>
      </c>
      <c r="C271" s="385"/>
      <c r="D271" s="384"/>
      <c r="E271" s="384"/>
      <c r="F271" s="384"/>
      <c r="G271" s="384"/>
      <c r="H271" s="384"/>
      <c r="I271" s="384"/>
      <c r="J271" s="384"/>
      <c r="K271" s="384"/>
      <c r="L271" s="384"/>
      <c r="M271" s="384"/>
      <c r="N271" s="384"/>
      <c r="O271" s="384"/>
    </row>
    <row r="272" spans="2:19" ht="24.95" customHeight="1" x14ac:dyDescent="0.2">
      <c r="B272" s="385" t="s">
        <v>380</v>
      </c>
      <c r="C272" s="385"/>
      <c r="D272" s="384"/>
      <c r="E272" s="384"/>
      <c r="F272" s="384"/>
      <c r="G272" s="384"/>
      <c r="H272" s="384"/>
      <c r="I272" s="384"/>
      <c r="J272" s="384"/>
      <c r="K272" s="384"/>
      <c r="L272" s="384"/>
      <c r="M272" s="384"/>
      <c r="N272" s="384"/>
      <c r="O272" s="384"/>
      <c r="P272" s="384"/>
      <c r="Q272" s="384"/>
      <c r="R272" s="384"/>
      <c r="S272" s="385"/>
    </row>
    <row r="273" spans="16:19" ht="24.95" customHeight="1" x14ac:dyDescent="0.2">
      <c r="P273" s="384"/>
      <c r="Q273" s="384"/>
      <c r="R273" s="384"/>
      <c r="S273" s="385"/>
    </row>
  </sheetData>
  <protectedRanges>
    <protectedRange sqref="N40:N41" name="Range1_7"/>
    <protectedRange sqref="N51:N56" name="Range1_2_9"/>
    <protectedRange sqref="O40:O41" name="Range1_8"/>
    <protectedRange sqref="O51:O56" name="Range1_2_10"/>
    <protectedRange sqref="E110:E111 D112:D113" name="Range1_2_8"/>
    <protectedRange sqref="G112:G113" name="Range1_2_9_1"/>
    <protectedRange sqref="H112:I113" name="Range1_2_10_1"/>
    <protectedRange sqref="E112 G114:J114 D114" name="Range1_2_1_1"/>
    <protectedRange sqref="K112:K113" name="Range1_2_11"/>
    <protectedRange sqref="K114" name="Range1_2_1_2"/>
    <protectedRange sqref="L112:M113" name="Range1_2_12"/>
    <protectedRange sqref="L114:M114" name="Range1_2_1_3"/>
    <protectedRange sqref="N112:N113" name="Range1_2_13_1"/>
    <protectedRange sqref="N114" name="Range1_2_1_4"/>
    <protectedRange sqref="O112:O113" name="Range1_2_15"/>
    <protectedRange sqref="O114" name="Range1_2_1_6"/>
    <protectedRange sqref="D170:E171" name="Range1_2_8_1"/>
    <protectedRange sqref="G170:G171" name="Range1_2_9_2"/>
    <protectedRange sqref="H170:I171" name="Range1_2_10_2"/>
    <protectedRange sqref="D172:E172 G172:I172" name="Range1_2_1_1_1"/>
    <protectedRange sqref="J170:J171" name="Range1_2_11_1"/>
    <protectedRange sqref="J172" name="Range1_2_1_2_1"/>
    <protectedRange sqref="K170:K171" name="Range1_2_12_1"/>
    <protectedRange sqref="K172" name="Range1_2_1_3_1"/>
    <protectedRange sqref="L170:M171" name="Range1_2_13_2"/>
    <protectedRange sqref="L172:M172" name="Range1_2_1_4_1"/>
    <protectedRange sqref="N170:N171" name="Range1_2_14"/>
    <protectedRange sqref="N172" name="Range1_2_1_5"/>
    <protectedRange sqref="O170:O171" name="Range1_2_15_1"/>
    <protectedRange sqref="O172" name="Range1_2_1_6_1"/>
    <protectedRange sqref="D228:E229" name="Range1_2_9_3"/>
    <protectedRange sqref="G228:G229" name="Range1_2_10_3"/>
    <protectedRange sqref="H228:I229" name="Range1_2_11_2"/>
    <protectedRange sqref="D230:E230 G230:I230" name="Range1_2_1_1_2"/>
    <protectedRange sqref="J228:J229" name="Range1_2_12_2"/>
    <protectedRange sqref="J230" name="Range1_2_1_2_2"/>
    <protectedRange sqref="K228:K229" name="Range1_2_13_3"/>
    <protectedRange sqref="K230" name="Range1_2_1_3_2"/>
    <protectedRange sqref="L228:L229" name="Range1_2_14_1"/>
    <protectedRange sqref="L230" name="Range1_2_1_4_2"/>
    <protectedRange sqref="M228:M229" name="Range1_2_15_2"/>
    <protectedRange sqref="M230" name="Range1_2_1_5_1"/>
    <protectedRange sqref="N228:N229" name="Range1_2_16"/>
    <protectedRange sqref="N230" name="Range1_2_1_6_2"/>
    <protectedRange sqref="O228:O229" name="Range1_2_17"/>
    <protectedRange sqref="O230" name="Range1_2_1_7"/>
    <protectedRange sqref="D40:E41" name="Range1_1_1"/>
    <protectedRange sqref="D54:E56" name="Range1_2_13_5"/>
    <protectedRange sqref="G250:O250 D246:E250 G246:I249 K246:O249" name="Range1_2"/>
    <protectedRange sqref="D269:E270 G270:O270 G269:I269 K269:O269" name="Range1_4"/>
    <protectedRange sqref="G268:I268 D268:E268 K268:O268" name="Range1_1_3"/>
  </protectedRanges>
  <mergeCells count="2">
    <mergeCell ref="B234:O234"/>
    <mergeCell ref="B254:O254"/>
  </mergeCells>
  <dataValidations count="1">
    <dataValidation type="decimal" allowBlank="1" showInputMessage="1" errorTitle="ข้อมูลผิดพลาด" error="โปรดลงข้อมูลให้ถุกต้องเนื่องจากข้อมูลปี พ.ศ.2551 มีค่าระหว่าง 60-90" promptTitle="โคลิฟอร์มแบคทีเรีย" prompt="ลงข้อมูลค่าโคลิฟอร์มแบคทีเรีย" sqref="D170:D172 EG170:EG172 OC170:OC172 XY170:XY172 AHU170:AHU172 ARQ170:ARQ172 BBM170:BBM172 BLI170:BLI172 BVE170:BVE172 CFA170:CFA172 COW170:COW172 CYS170:CYS172 DIO170:DIO172 DSK170:DSK172 ECG170:ECG172 EMC170:EMC172 EVY170:EVY172 FFU170:FFU172 FPQ170:FPQ172 FZM170:FZM172 GJI170:GJI172 GTE170:GTE172 HDA170:HDA172 HMW170:HMW172 HWS170:HWS172 IGO170:IGO172 IQK170:IQK172 JAG170:JAG172 JKC170:JKC172 JTY170:JTY172 KDU170:KDU172 KNQ170:KNQ172 KXM170:KXM172 LHI170:LHI172 LRE170:LRE172 MBA170:MBA172 MKW170:MKW172 MUS170:MUS172 NEO170:NEO172 NOK170:NOK172 NYG170:NYG172 OIC170:OIC172 ORY170:ORY172 PBU170:PBU172 PLQ170:PLQ172 PVM170:PVM172 QFI170:QFI172 QPE170:QPE172 QZA170:QZA172 RIW170:RIW172 RSS170:RSS172 SCO170:SCO172 SMK170:SMK172 SWG170:SWG172 TGC170:TGC172 TPY170:TPY172 TZU170:TZU172 UJQ170:UJQ172 UTM170:UTM172 VDI170:VDI172 VNE170:VNE172 VXA170:VXA172 WGW170:WGW172 WQS170:WQS172 D65531:D65533 EG65531:EG65533 OC65531:OC65533 XY65531:XY65533 AHU65531:AHU65533 ARQ65531:ARQ65533 BBM65531:BBM65533 BLI65531:BLI65533 BVE65531:BVE65533 CFA65531:CFA65533 COW65531:COW65533 CYS65531:CYS65533 DIO65531:DIO65533 DSK65531:DSK65533 ECG65531:ECG65533 EMC65531:EMC65533 EVY65531:EVY65533 FFU65531:FFU65533 FPQ65531:FPQ65533 FZM65531:FZM65533 GJI65531:GJI65533 GTE65531:GTE65533 HDA65531:HDA65533 HMW65531:HMW65533 HWS65531:HWS65533 IGO65531:IGO65533 IQK65531:IQK65533 JAG65531:JAG65533 JKC65531:JKC65533 JTY65531:JTY65533 KDU65531:KDU65533 KNQ65531:KNQ65533 KXM65531:KXM65533 LHI65531:LHI65533 LRE65531:LRE65533 MBA65531:MBA65533 MKW65531:MKW65533 MUS65531:MUS65533 NEO65531:NEO65533 NOK65531:NOK65533 NYG65531:NYG65533 OIC65531:OIC65533 ORY65531:ORY65533 PBU65531:PBU65533 PLQ65531:PLQ65533 PVM65531:PVM65533 QFI65531:QFI65533 QPE65531:QPE65533 QZA65531:QZA65533 RIW65531:RIW65533 RSS65531:RSS65533 SCO65531:SCO65533 SMK65531:SMK65533 SWG65531:SWG65533 TGC65531:TGC65533 TPY65531:TPY65533 TZU65531:TZU65533 UJQ65531:UJQ65533 UTM65531:UTM65533 VDI65531:VDI65533 VNE65531:VNE65533 VXA65531:VXA65533 WGW65531:WGW65533 WQS65531:WQS65533 D131067:D131069 EG131067:EG131069 OC131067:OC131069 XY131067:XY131069 AHU131067:AHU131069 ARQ131067:ARQ131069 BBM131067:BBM131069 BLI131067:BLI131069 BVE131067:BVE131069 CFA131067:CFA131069 COW131067:COW131069 CYS131067:CYS131069 DIO131067:DIO131069 DSK131067:DSK131069 ECG131067:ECG131069 EMC131067:EMC131069 EVY131067:EVY131069 FFU131067:FFU131069 FPQ131067:FPQ131069 FZM131067:FZM131069 GJI131067:GJI131069 GTE131067:GTE131069 HDA131067:HDA131069 HMW131067:HMW131069 HWS131067:HWS131069 IGO131067:IGO131069 IQK131067:IQK131069 JAG131067:JAG131069 JKC131067:JKC131069 JTY131067:JTY131069 KDU131067:KDU131069 KNQ131067:KNQ131069 KXM131067:KXM131069 LHI131067:LHI131069 LRE131067:LRE131069 MBA131067:MBA131069 MKW131067:MKW131069 MUS131067:MUS131069 NEO131067:NEO131069 NOK131067:NOK131069 NYG131067:NYG131069 OIC131067:OIC131069 ORY131067:ORY131069 PBU131067:PBU131069 PLQ131067:PLQ131069 PVM131067:PVM131069 QFI131067:QFI131069 QPE131067:QPE131069 QZA131067:QZA131069 RIW131067:RIW131069 RSS131067:RSS131069 SCO131067:SCO131069 SMK131067:SMK131069 SWG131067:SWG131069 TGC131067:TGC131069 TPY131067:TPY131069 TZU131067:TZU131069 UJQ131067:UJQ131069 UTM131067:UTM131069 VDI131067:VDI131069 VNE131067:VNE131069 VXA131067:VXA131069 WGW131067:WGW131069 WQS131067:WQS131069 D196603:D196605 EG196603:EG196605 OC196603:OC196605 XY196603:XY196605 AHU196603:AHU196605 ARQ196603:ARQ196605 BBM196603:BBM196605 BLI196603:BLI196605 BVE196603:BVE196605 CFA196603:CFA196605 COW196603:COW196605 CYS196603:CYS196605 DIO196603:DIO196605 DSK196603:DSK196605 ECG196603:ECG196605 EMC196603:EMC196605 EVY196603:EVY196605 FFU196603:FFU196605 FPQ196603:FPQ196605 FZM196603:FZM196605 GJI196603:GJI196605 GTE196603:GTE196605 HDA196603:HDA196605 HMW196603:HMW196605 HWS196603:HWS196605 IGO196603:IGO196605 IQK196603:IQK196605 JAG196603:JAG196605 JKC196603:JKC196605 JTY196603:JTY196605 KDU196603:KDU196605 KNQ196603:KNQ196605 KXM196603:KXM196605 LHI196603:LHI196605 LRE196603:LRE196605 MBA196603:MBA196605 MKW196603:MKW196605 MUS196603:MUS196605 NEO196603:NEO196605 NOK196603:NOK196605 NYG196603:NYG196605 OIC196603:OIC196605 ORY196603:ORY196605 PBU196603:PBU196605 PLQ196603:PLQ196605 PVM196603:PVM196605 QFI196603:QFI196605 QPE196603:QPE196605 QZA196603:QZA196605 RIW196603:RIW196605 RSS196603:RSS196605 SCO196603:SCO196605 SMK196603:SMK196605 SWG196603:SWG196605 TGC196603:TGC196605 TPY196603:TPY196605 TZU196603:TZU196605 UJQ196603:UJQ196605 UTM196603:UTM196605 VDI196603:VDI196605 VNE196603:VNE196605 VXA196603:VXA196605 WGW196603:WGW196605 WQS196603:WQS196605 D262139:D262141 EG262139:EG262141 OC262139:OC262141 XY262139:XY262141 AHU262139:AHU262141 ARQ262139:ARQ262141 BBM262139:BBM262141 BLI262139:BLI262141 BVE262139:BVE262141 CFA262139:CFA262141 COW262139:COW262141 CYS262139:CYS262141 DIO262139:DIO262141 DSK262139:DSK262141 ECG262139:ECG262141 EMC262139:EMC262141 EVY262139:EVY262141 FFU262139:FFU262141 FPQ262139:FPQ262141 FZM262139:FZM262141 GJI262139:GJI262141 GTE262139:GTE262141 HDA262139:HDA262141 HMW262139:HMW262141 HWS262139:HWS262141 IGO262139:IGO262141 IQK262139:IQK262141 JAG262139:JAG262141 JKC262139:JKC262141 JTY262139:JTY262141 KDU262139:KDU262141 KNQ262139:KNQ262141 KXM262139:KXM262141 LHI262139:LHI262141 LRE262139:LRE262141 MBA262139:MBA262141 MKW262139:MKW262141 MUS262139:MUS262141 NEO262139:NEO262141 NOK262139:NOK262141 NYG262139:NYG262141 OIC262139:OIC262141 ORY262139:ORY262141 PBU262139:PBU262141 PLQ262139:PLQ262141 PVM262139:PVM262141 QFI262139:QFI262141 QPE262139:QPE262141 QZA262139:QZA262141 RIW262139:RIW262141 RSS262139:RSS262141 SCO262139:SCO262141 SMK262139:SMK262141 SWG262139:SWG262141 TGC262139:TGC262141 TPY262139:TPY262141 TZU262139:TZU262141 UJQ262139:UJQ262141 UTM262139:UTM262141 VDI262139:VDI262141 VNE262139:VNE262141 VXA262139:VXA262141 WGW262139:WGW262141 WQS262139:WQS262141 D327675:D327677 EG327675:EG327677 OC327675:OC327677 XY327675:XY327677 AHU327675:AHU327677 ARQ327675:ARQ327677 BBM327675:BBM327677 BLI327675:BLI327677 BVE327675:BVE327677 CFA327675:CFA327677 COW327675:COW327677 CYS327675:CYS327677 DIO327675:DIO327677 DSK327675:DSK327677 ECG327675:ECG327677 EMC327675:EMC327677 EVY327675:EVY327677 FFU327675:FFU327677 FPQ327675:FPQ327677 FZM327675:FZM327677 GJI327675:GJI327677 GTE327675:GTE327677 HDA327675:HDA327677 HMW327675:HMW327677 HWS327675:HWS327677 IGO327675:IGO327677 IQK327675:IQK327677 JAG327675:JAG327677 JKC327675:JKC327677 JTY327675:JTY327677 KDU327675:KDU327677 KNQ327675:KNQ327677 KXM327675:KXM327677 LHI327675:LHI327677 LRE327675:LRE327677 MBA327675:MBA327677 MKW327675:MKW327677 MUS327675:MUS327677 NEO327675:NEO327677 NOK327675:NOK327677 NYG327675:NYG327677 OIC327675:OIC327677 ORY327675:ORY327677 PBU327675:PBU327677 PLQ327675:PLQ327677 PVM327675:PVM327677 QFI327675:QFI327677 QPE327675:QPE327677 QZA327675:QZA327677 RIW327675:RIW327677 RSS327675:RSS327677 SCO327675:SCO327677 SMK327675:SMK327677 SWG327675:SWG327677 TGC327675:TGC327677 TPY327675:TPY327677 TZU327675:TZU327677 UJQ327675:UJQ327677 UTM327675:UTM327677 VDI327675:VDI327677 VNE327675:VNE327677 VXA327675:VXA327677 WGW327675:WGW327677 WQS327675:WQS327677 D393211:D393213 EG393211:EG393213 OC393211:OC393213 XY393211:XY393213 AHU393211:AHU393213 ARQ393211:ARQ393213 BBM393211:BBM393213 BLI393211:BLI393213 BVE393211:BVE393213 CFA393211:CFA393213 COW393211:COW393213 CYS393211:CYS393213 DIO393211:DIO393213 DSK393211:DSK393213 ECG393211:ECG393213 EMC393211:EMC393213 EVY393211:EVY393213 FFU393211:FFU393213 FPQ393211:FPQ393213 FZM393211:FZM393213 GJI393211:GJI393213 GTE393211:GTE393213 HDA393211:HDA393213 HMW393211:HMW393213 HWS393211:HWS393213 IGO393211:IGO393213 IQK393211:IQK393213 JAG393211:JAG393213 JKC393211:JKC393213 JTY393211:JTY393213 KDU393211:KDU393213 KNQ393211:KNQ393213 KXM393211:KXM393213 LHI393211:LHI393213 LRE393211:LRE393213 MBA393211:MBA393213 MKW393211:MKW393213 MUS393211:MUS393213 NEO393211:NEO393213 NOK393211:NOK393213 NYG393211:NYG393213 OIC393211:OIC393213 ORY393211:ORY393213 PBU393211:PBU393213 PLQ393211:PLQ393213 PVM393211:PVM393213 QFI393211:QFI393213 QPE393211:QPE393213 QZA393211:QZA393213 RIW393211:RIW393213 RSS393211:RSS393213 SCO393211:SCO393213 SMK393211:SMK393213 SWG393211:SWG393213 TGC393211:TGC393213 TPY393211:TPY393213 TZU393211:TZU393213 UJQ393211:UJQ393213 UTM393211:UTM393213 VDI393211:VDI393213 VNE393211:VNE393213 VXA393211:VXA393213 WGW393211:WGW393213 WQS393211:WQS393213 D458747:D458749 EG458747:EG458749 OC458747:OC458749 XY458747:XY458749 AHU458747:AHU458749 ARQ458747:ARQ458749 BBM458747:BBM458749 BLI458747:BLI458749 BVE458747:BVE458749 CFA458747:CFA458749 COW458747:COW458749 CYS458747:CYS458749 DIO458747:DIO458749 DSK458747:DSK458749 ECG458747:ECG458749 EMC458747:EMC458749 EVY458747:EVY458749 FFU458747:FFU458749 FPQ458747:FPQ458749 FZM458747:FZM458749 GJI458747:GJI458749 GTE458747:GTE458749 HDA458747:HDA458749 HMW458747:HMW458749 HWS458747:HWS458749 IGO458747:IGO458749 IQK458747:IQK458749 JAG458747:JAG458749 JKC458747:JKC458749 JTY458747:JTY458749 KDU458747:KDU458749 KNQ458747:KNQ458749 KXM458747:KXM458749 LHI458747:LHI458749 LRE458747:LRE458749 MBA458747:MBA458749 MKW458747:MKW458749 MUS458747:MUS458749 NEO458747:NEO458749 NOK458747:NOK458749 NYG458747:NYG458749 OIC458747:OIC458749 ORY458747:ORY458749 PBU458747:PBU458749 PLQ458747:PLQ458749 PVM458747:PVM458749 QFI458747:QFI458749 QPE458747:QPE458749 QZA458747:QZA458749 RIW458747:RIW458749 RSS458747:RSS458749 SCO458747:SCO458749 SMK458747:SMK458749 SWG458747:SWG458749 TGC458747:TGC458749 TPY458747:TPY458749 TZU458747:TZU458749 UJQ458747:UJQ458749 UTM458747:UTM458749 VDI458747:VDI458749 VNE458747:VNE458749 VXA458747:VXA458749 WGW458747:WGW458749 WQS458747:WQS458749 D524283:D524285 EG524283:EG524285 OC524283:OC524285 XY524283:XY524285 AHU524283:AHU524285 ARQ524283:ARQ524285 BBM524283:BBM524285 BLI524283:BLI524285 BVE524283:BVE524285 CFA524283:CFA524285 COW524283:COW524285 CYS524283:CYS524285 DIO524283:DIO524285 DSK524283:DSK524285 ECG524283:ECG524285 EMC524283:EMC524285 EVY524283:EVY524285 FFU524283:FFU524285 FPQ524283:FPQ524285 FZM524283:FZM524285 GJI524283:GJI524285 GTE524283:GTE524285 HDA524283:HDA524285 HMW524283:HMW524285 HWS524283:HWS524285 IGO524283:IGO524285 IQK524283:IQK524285 JAG524283:JAG524285 JKC524283:JKC524285 JTY524283:JTY524285 KDU524283:KDU524285 KNQ524283:KNQ524285 KXM524283:KXM524285 LHI524283:LHI524285 LRE524283:LRE524285 MBA524283:MBA524285 MKW524283:MKW524285 MUS524283:MUS524285 NEO524283:NEO524285 NOK524283:NOK524285 NYG524283:NYG524285 OIC524283:OIC524285 ORY524283:ORY524285 PBU524283:PBU524285 PLQ524283:PLQ524285 PVM524283:PVM524285 QFI524283:QFI524285 QPE524283:QPE524285 QZA524283:QZA524285 RIW524283:RIW524285 RSS524283:RSS524285 SCO524283:SCO524285 SMK524283:SMK524285 SWG524283:SWG524285 TGC524283:TGC524285 TPY524283:TPY524285 TZU524283:TZU524285 UJQ524283:UJQ524285 UTM524283:UTM524285 VDI524283:VDI524285 VNE524283:VNE524285 VXA524283:VXA524285 WGW524283:WGW524285 WQS524283:WQS524285 D589819:D589821 EG589819:EG589821 OC589819:OC589821 XY589819:XY589821 AHU589819:AHU589821 ARQ589819:ARQ589821 BBM589819:BBM589821 BLI589819:BLI589821 BVE589819:BVE589821 CFA589819:CFA589821 COW589819:COW589821 CYS589819:CYS589821 DIO589819:DIO589821 DSK589819:DSK589821 ECG589819:ECG589821 EMC589819:EMC589821 EVY589819:EVY589821 FFU589819:FFU589821 FPQ589819:FPQ589821 FZM589819:FZM589821 GJI589819:GJI589821 GTE589819:GTE589821 HDA589819:HDA589821 HMW589819:HMW589821 HWS589819:HWS589821 IGO589819:IGO589821 IQK589819:IQK589821 JAG589819:JAG589821 JKC589819:JKC589821 JTY589819:JTY589821 KDU589819:KDU589821 KNQ589819:KNQ589821 KXM589819:KXM589821 LHI589819:LHI589821 LRE589819:LRE589821 MBA589819:MBA589821 MKW589819:MKW589821 MUS589819:MUS589821 NEO589819:NEO589821 NOK589819:NOK589821 NYG589819:NYG589821 OIC589819:OIC589821 ORY589819:ORY589821 PBU589819:PBU589821 PLQ589819:PLQ589821 PVM589819:PVM589821 QFI589819:QFI589821 QPE589819:QPE589821 QZA589819:QZA589821 RIW589819:RIW589821 RSS589819:RSS589821 SCO589819:SCO589821 SMK589819:SMK589821 SWG589819:SWG589821 TGC589819:TGC589821 TPY589819:TPY589821 TZU589819:TZU589821 UJQ589819:UJQ589821 UTM589819:UTM589821 VDI589819:VDI589821 VNE589819:VNE589821 VXA589819:VXA589821 WGW589819:WGW589821 WQS589819:WQS589821 D655355:D655357 EG655355:EG655357 OC655355:OC655357 XY655355:XY655357 AHU655355:AHU655357 ARQ655355:ARQ655357 BBM655355:BBM655357 BLI655355:BLI655357 BVE655355:BVE655357 CFA655355:CFA655357 COW655355:COW655357 CYS655355:CYS655357 DIO655355:DIO655357 DSK655355:DSK655357 ECG655355:ECG655357 EMC655355:EMC655357 EVY655355:EVY655357 FFU655355:FFU655357 FPQ655355:FPQ655357 FZM655355:FZM655357 GJI655355:GJI655357 GTE655355:GTE655357 HDA655355:HDA655357 HMW655355:HMW655357 HWS655355:HWS655357 IGO655355:IGO655357 IQK655355:IQK655357 JAG655355:JAG655357 JKC655355:JKC655357 JTY655355:JTY655357 KDU655355:KDU655357 KNQ655355:KNQ655357 KXM655355:KXM655357 LHI655355:LHI655357 LRE655355:LRE655357 MBA655355:MBA655357 MKW655355:MKW655357 MUS655355:MUS655357 NEO655355:NEO655357 NOK655355:NOK655357 NYG655355:NYG655357 OIC655355:OIC655357 ORY655355:ORY655357 PBU655355:PBU655357 PLQ655355:PLQ655357 PVM655355:PVM655357 QFI655355:QFI655357 QPE655355:QPE655357 QZA655355:QZA655357 RIW655355:RIW655357 RSS655355:RSS655357 SCO655355:SCO655357 SMK655355:SMK655357 SWG655355:SWG655357 TGC655355:TGC655357 TPY655355:TPY655357 TZU655355:TZU655357 UJQ655355:UJQ655357 UTM655355:UTM655357 VDI655355:VDI655357 VNE655355:VNE655357 VXA655355:VXA655357 WGW655355:WGW655357 WQS655355:WQS655357 D720891:D720893 EG720891:EG720893 OC720891:OC720893 XY720891:XY720893 AHU720891:AHU720893 ARQ720891:ARQ720893 BBM720891:BBM720893 BLI720891:BLI720893 BVE720891:BVE720893 CFA720891:CFA720893 COW720891:COW720893 CYS720891:CYS720893 DIO720891:DIO720893 DSK720891:DSK720893 ECG720891:ECG720893 EMC720891:EMC720893 EVY720891:EVY720893 FFU720891:FFU720893 FPQ720891:FPQ720893 FZM720891:FZM720893 GJI720891:GJI720893 GTE720891:GTE720893 HDA720891:HDA720893 HMW720891:HMW720893 HWS720891:HWS720893 IGO720891:IGO720893 IQK720891:IQK720893 JAG720891:JAG720893 JKC720891:JKC720893 JTY720891:JTY720893 KDU720891:KDU720893 KNQ720891:KNQ720893 KXM720891:KXM720893 LHI720891:LHI720893 LRE720891:LRE720893 MBA720891:MBA720893 MKW720891:MKW720893 MUS720891:MUS720893 NEO720891:NEO720893 NOK720891:NOK720893 NYG720891:NYG720893 OIC720891:OIC720893 ORY720891:ORY720893 PBU720891:PBU720893 PLQ720891:PLQ720893 PVM720891:PVM720893 QFI720891:QFI720893 QPE720891:QPE720893 QZA720891:QZA720893 RIW720891:RIW720893 RSS720891:RSS720893 SCO720891:SCO720893 SMK720891:SMK720893 SWG720891:SWG720893 TGC720891:TGC720893 TPY720891:TPY720893 TZU720891:TZU720893 UJQ720891:UJQ720893 UTM720891:UTM720893 VDI720891:VDI720893 VNE720891:VNE720893 VXA720891:VXA720893 WGW720891:WGW720893 WQS720891:WQS720893 D786427:D786429 EG786427:EG786429 OC786427:OC786429 XY786427:XY786429 AHU786427:AHU786429 ARQ786427:ARQ786429 BBM786427:BBM786429 BLI786427:BLI786429 BVE786427:BVE786429 CFA786427:CFA786429 COW786427:COW786429 CYS786427:CYS786429 DIO786427:DIO786429 DSK786427:DSK786429 ECG786427:ECG786429 EMC786427:EMC786429 EVY786427:EVY786429 FFU786427:FFU786429 FPQ786427:FPQ786429 FZM786427:FZM786429 GJI786427:GJI786429 GTE786427:GTE786429 HDA786427:HDA786429 HMW786427:HMW786429 HWS786427:HWS786429 IGO786427:IGO786429 IQK786427:IQK786429 JAG786427:JAG786429 JKC786427:JKC786429 JTY786427:JTY786429 KDU786427:KDU786429 KNQ786427:KNQ786429 KXM786427:KXM786429 LHI786427:LHI786429 LRE786427:LRE786429 MBA786427:MBA786429 MKW786427:MKW786429 MUS786427:MUS786429 NEO786427:NEO786429 NOK786427:NOK786429 NYG786427:NYG786429 OIC786427:OIC786429 ORY786427:ORY786429 PBU786427:PBU786429 PLQ786427:PLQ786429 PVM786427:PVM786429 QFI786427:QFI786429 QPE786427:QPE786429 QZA786427:QZA786429 RIW786427:RIW786429 RSS786427:RSS786429 SCO786427:SCO786429 SMK786427:SMK786429 SWG786427:SWG786429 TGC786427:TGC786429 TPY786427:TPY786429 TZU786427:TZU786429 UJQ786427:UJQ786429 UTM786427:UTM786429 VDI786427:VDI786429 VNE786427:VNE786429 VXA786427:VXA786429 WGW786427:WGW786429 WQS786427:WQS786429 D851963:D851965 EG851963:EG851965 OC851963:OC851965 XY851963:XY851965 AHU851963:AHU851965 ARQ851963:ARQ851965 BBM851963:BBM851965 BLI851963:BLI851965 BVE851963:BVE851965 CFA851963:CFA851965 COW851963:COW851965 CYS851963:CYS851965 DIO851963:DIO851965 DSK851963:DSK851965 ECG851963:ECG851965 EMC851963:EMC851965 EVY851963:EVY851965 FFU851963:FFU851965 FPQ851963:FPQ851965 FZM851963:FZM851965 GJI851963:GJI851965 GTE851963:GTE851965 HDA851963:HDA851965 HMW851963:HMW851965 HWS851963:HWS851965 IGO851963:IGO851965 IQK851963:IQK851965 JAG851963:JAG851965 JKC851963:JKC851965 JTY851963:JTY851965 KDU851963:KDU851965 KNQ851963:KNQ851965 KXM851963:KXM851965 LHI851963:LHI851965 LRE851963:LRE851965 MBA851963:MBA851965 MKW851963:MKW851965 MUS851963:MUS851965 NEO851963:NEO851965 NOK851963:NOK851965 NYG851963:NYG851965 OIC851963:OIC851965 ORY851963:ORY851965 PBU851963:PBU851965 PLQ851963:PLQ851965 PVM851963:PVM851965 QFI851963:QFI851965 QPE851963:QPE851965 QZA851963:QZA851965 RIW851963:RIW851965 RSS851963:RSS851965 SCO851963:SCO851965 SMK851963:SMK851965 SWG851963:SWG851965 TGC851963:TGC851965 TPY851963:TPY851965 TZU851963:TZU851965 UJQ851963:UJQ851965 UTM851963:UTM851965 VDI851963:VDI851965 VNE851963:VNE851965 VXA851963:VXA851965 WGW851963:WGW851965 WQS851963:WQS851965 D917499:D917501 EG917499:EG917501 OC917499:OC917501 XY917499:XY917501 AHU917499:AHU917501 ARQ917499:ARQ917501 BBM917499:BBM917501 BLI917499:BLI917501 BVE917499:BVE917501 CFA917499:CFA917501 COW917499:COW917501 CYS917499:CYS917501 DIO917499:DIO917501 DSK917499:DSK917501 ECG917499:ECG917501 EMC917499:EMC917501 EVY917499:EVY917501 FFU917499:FFU917501 FPQ917499:FPQ917501 FZM917499:FZM917501 GJI917499:GJI917501 GTE917499:GTE917501 HDA917499:HDA917501 HMW917499:HMW917501 HWS917499:HWS917501 IGO917499:IGO917501 IQK917499:IQK917501 JAG917499:JAG917501 JKC917499:JKC917501 JTY917499:JTY917501 KDU917499:KDU917501 KNQ917499:KNQ917501 KXM917499:KXM917501 LHI917499:LHI917501 LRE917499:LRE917501 MBA917499:MBA917501 MKW917499:MKW917501 MUS917499:MUS917501 NEO917499:NEO917501 NOK917499:NOK917501 NYG917499:NYG917501 OIC917499:OIC917501 ORY917499:ORY917501 PBU917499:PBU917501 PLQ917499:PLQ917501 PVM917499:PVM917501 QFI917499:QFI917501 QPE917499:QPE917501 QZA917499:QZA917501 RIW917499:RIW917501 RSS917499:RSS917501 SCO917499:SCO917501 SMK917499:SMK917501 SWG917499:SWG917501 TGC917499:TGC917501 TPY917499:TPY917501 TZU917499:TZU917501 UJQ917499:UJQ917501 UTM917499:UTM917501 VDI917499:VDI917501 VNE917499:VNE917501 VXA917499:VXA917501 WGW917499:WGW917501 WQS917499:WQS917501 D983035:D983037 EG983035:EG983037 OC983035:OC983037 XY983035:XY983037 AHU983035:AHU983037 ARQ983035:ARQ983037 BBM983035:BBM983037 BLI983035:BLI983037 BVE983035:BVE983037 CFA983035:CFA983037 COW983035:COW983037 CYS983035:CYS983037 DIO983035:DIO983037 DSK983035:DSK983037 ECG983035:ECG983037 EMC983035:EMC983037 EVY983035:EVY983037 FFU983035:FFU983037 FPQ983035:FPQ983037 FZM983035:FZM983037 GJI983035:GJI983037 GTE983035:GTE983037 HDA983035:HDA983037 HMW983035:HMW983037 HWS983035:HWS983037 IGO983035:IGO983037 IQK983035:IQK983037 JAG983035:JAG983037 JKC983035:JKC983037 JTY983035:JTY983037 KDU983035:KDU983037 KNQ983035:KNQ983037 KXM983035:KXM983037 LHI983035:LHI983037 LRE983035:LRE983037 MBA983035:MBA983037 MKW983035:MKW983037 MUS983035:MUS983037 NEO983035:NEO983037 NOK983035:NOK983037 NYG983035:NYG983037 OIC983035:OIC983037 ORY983035:ORY983037 PBU983035:PBU983037 PLQ983035:PLQ983037 PVM983035:PVM983037 QFI983035:QFI983037 QPE983035:QPE983037 QZA983035:QZA983037 RIW983035:RIW983037 RSS983035:RSS983037 SCO983035:SCO983037 SMK983035:SMK983037 SWG983035:SWG983037 TGC983035:TGC983037 TPY983035:TPY983037 TZU983035:TZU983037 UJQ983035:UJQ983037 UTM983035:UTM983037 VDI983035:VDI983037 VNE983035:VNE983037 VXA983035:VXA983037 WGW983035:WGW983037 WQS983035:WQS983037 D230 EG230 OC230 XY230 AHU230 ARQ230 BBM230 BLI230 BVE230 CFA230 COW230 CYS230 DIO230 DSK230 ECG230 EMC230 EVY230 FFU230 FPQ230 FZM230 GJI230 GTE230 HDA230 HMW230 HWS230 IGO230 IQK230 JAG230 JKC230 JTY230 KDU230 KNQ230 KXM230 LHI230 LRE230 MBA230 MKW230 MUS230 NEO230 NOK230 NYG230 OIC230 ORY230 PBU230 PLQ230 PVM230 QFI230 QPE230 QZA230 RIW230 RSS230 SCO230 SMK230 SWG230 TGC230 TPY230 TZU230 UJQ230 UTM230 VDI230 VNE230 VXA230 WGW230 WQS230 D65593 EG65593 OC65593 XY65593 AHU65593 ARQ65593 BBM65593 BLI65593 BVE65593 CFA65593 COW65593 CYS65593 DIO65593 DSK65593 ECG65593 EMC65593 EVY65593 FFU65593 FPQ65593 FZM65593 GJI65593 GTE65593 HDA65593 HMW65593 HWS65593 IGO65593 IQK65593 JAG65593 JKC65593 JTY65593 KDU65593 KNQ65593 KXM65593 LHI65593 LRE65593 MBA65593 MKW65593 MUS65593 NEO65593 NOK65593 NYG65593 OIC65593 ORY65593 PBU65593 PLQ65593 PVM65593 QFI65593 QPE65593 QZA65593 RIW65593 RSS65593 SCO65593 SMK65593 SWG65593 TGC65593 TPY65593 TZU65593 UJQ65593 UTM65593 VDI65593 VNE65593 VXA65593 WGW65593 WQS65593 D131129 EG131129 OC131129 XY131129 AHU131129 ARQ131129 BBM131129 BLI131129 BVE131129 CFA131129 COW131129 CYS131129 DIO131129 DSK131129 ECG131129 EMC131129 EVY131129 FFU131129 FPQ131129 FZM131129 GJI131129 GTE131129 HDA131129 HMW131129 HWS131129 IGO131129 IQK131129 JAG131129 JKC131129 JTY131129 KDU131129 KNQ131129 KXM131129 LHI131129 LRE131129 MBA131129 MKW131129 MUS131129 NEO131129 NOK131129 NYG131129 OIC131129 ORY131129 PBU131129 PLQ131129 PVM131129 QFI131129 QPE131129 QZA131129 RIW131129 RSS131129 SCO131129 SMK131129 SWG131129 TGC131129 TPY131129 TZU131129 UJQ131129 UTM131129 VDI131129 VNE131129 VXA131129 WGW131129 WQS131129 D196665 EG196665 OC196665 XY196665 AHU196665 ARQ196665 BBM196665 BLI196665 BVE196665 CFA196665 COW196665 CYS196665 DIO196665 DSK196665 ECG196665 EMC196665 EVY196665 FFU196665 FPQ196665 FZM196665 GJI196665 GTE196665 HDA196665 HMW196665 HWS196665 IGO196665 IQK196665 JAG196665 JKC196665 JTY196665 KDU196665 KNQ196665 KXM196665 LHI196665 LRE196665 MBA196665 MKW196665 MUS196665 NEO196665 NOK196665 NYG196665 OIC196665 ORY196665 PBU196665 PLQ196665 PVM196665 QFI196665 QPE196665 QZA196665 RIW196665 RSS196665 SCO196665 SMK196665 SWG196665 TGC196665 TPY196665 TZU196665 UJQ196665 UTM196665 VDI196665 VNE196665 VXA196665 WGW196665 WQS196665 D262201 EG262201 OC262201 XY262201 AHU262201 ARQ262201 BBM262201 BLI262201 BVE262201 CFA262201 COW262201 CYS262201 DIO262201 DSK262201 ECG262201 EMC262201 EVY262201 FFU262201 FPQ262201 FZM262201 GJI262201 GTE262201 HDA262201 HMW262201 HWS262201 IGO262201 IQK262201 JAG262201 JKC262201 JTY262201 KDU262201 KNQ262201 KXM262201 LHI262201 LRE262201 MBA262201 MKW262201 MUS262201 NEO262201 NOK262201 NYG262201 OIC262201 ORY262201 PBU262201 PLQ262201 PVM262201 QFI262201 QPE262201 QZA262201 RIW262201 RSS262201 SCO262201 SMK262201 SWG262201 TGC262201 TPY262201 TZU262201 UJQ262201 UTM262201 VDI262201 VNE262201 VXA262201 WGW262201 WQS262201 D327737 EG327737 OC327737 XY327737 AHU327737 ARQ327737 BBM327737 BLI327737 BVE327737 CFA327737 COW327737 CYS327737 DIO327737 DSK327737 ECG327737 EMC327737 EVY327737 FFU327737 FPQ327737 FZM327737 GJI327737 GTE327737 HDA327737 HMW327737 HWS327737 IGO327737 IQK327737 JAG327737 JKC327737 JTY327737 KDU327737 KNQ327737 KXM327737 LHI327737 LRE327737 MBA327737 MKW327737 MUS327737 NEO327737 NOK327737 NYG327737 OIC327737 ORY327737 PBU327737 PLQ327737 PVM327737 QFI327737 QPE327737 QZA327737 RIW327737 RSS327737 SCO327737 SMK327737 SWG327737 TGC327737 TPY327737 TZU327737 UJQ327737 UTM327737 VDI327737 VNE327737 VXA327737 WGW327737 WQS327737 D393273 EG393273 OC393273 XY393273 AHU393273 ARQ393273 BBM393273 BLI393273 BVE393273 CFA393273 COW393273 CYS393273 DIO393273 DSK393273 ECG393273 EMC393273 EVY393273 FFU393273 FPQ393273 FZM393273 GJI393273 GTE393273 HDA393273 HMW393273 HWS393273 IGO393273 IQK393273 JAG393273 JKC393273 JTY393273 KDU393273 KNQ393273 KXM393273 LHI393273 LRE393273 MBA393273 MKW393273 MUS393273 NEO393273 NOK393273 NYG393273 OIC393273 ORY393273 PBU393273 PLQ393273 PVM393273 QFI393273 QPE393273 QZA393273 RIW393273 RSS393273 SCO393273 SMK393273 SWG393273 TGC393273 TPY393273 TZU393273 UJQ393273 UTM393273 VDI393273 VNE393273 VXA393273 WGW393273 WQS393273 D458809 EG458809 OC458809 XY458809 AHU458809 ARQ458809 BBM458809 BLI458809 BVE458809 CFA458809 COW458809 CYS458809 DIO458809 DSK458809 ECG458809 EMC458809 EVY458809 FFU458809 FPQ458809 FZM458809 GJI458809 GTE458809 HDA458809 HMW458809 HWS458809 IGO458809 IQK458809 JAG458809 JKC458809 JTY458809 KDU458809 KNQ458809 KXM458809 LHI458809 LRE458809 MBA458809 MKW458809 MUS458809 NEO458809 NOK458809 NYG458809 OIC458809 ORY458809 PBU458809 PLQ458809 PVM458809 QFI458809 QPE458809 QZA458809 RIW458809 RSS458809 SCO458809 SMK458809 SWG458809 TGC458809 TPY458809 TZU458809 UJQ458809 UTM458809 VDI458809 VNE458809 VXA458809 WGW458809 WQS458809 D524345 EG524345 OC524345 XY524345 AHU524345 ARQ524345 BBM524345 BLI524345 BVE524345 CFA524345 COW524345 CYS524345 DIO524345 DSK524345 ECG524345 EMC524345 EVY524345 FFU524345 FPQ524345 FZM524345 GJI524345 GTE524345 HDA524345 HMW524345 HWS524345 IGO524345 IQK524345 JAG524345 JKC524345 JTY524345 KDU524345 KNQ524345 KXM524345 LHI524345 LRE524345 MBA524345 MKW524345 MUS524345 NEO524345 NOK524345 NYG524345 OIC524345 ORY524345 PBU524345 PLQ524345 PVM524345 QFI524345 QPE524345 QZA524345 RIW524345 RSS524345 SCO524345 SMK524345 SWG524345 TGC524345 TPY524345 TZU524345 UJQ524345 UTM524345 VDI524345 VNE524345 VXA524345 WGW524345 WQS524345 D589881 EG589881 OC589881 XY589881 AHU589881 ARQ589881 BBM589881 BLI589881 BVE589881 CFA589881 COW589881 CYS589881 DIO589881 DSK589881 ECG589881 EMC589881 EVY589881 FFU589881 FPQ589881 FZM589881 GJI589881 GTE589881 HDA589881 HMW589881 HWS589881 IGO589881 IQK589881 JAG589881 JKC589881 JTY589881 KDU589881 KNQ589881 KXM589881 LHI589881 LRE589881 MBA589881 MKW589881 MUS589881 NEO589881 NOK589881 NYG589881 OIC589881 ORY589881 PBU589881 PLQ589881 PVM589881 QFI589881 QPE589881 QZA589881 RIW589881 RSS589881 SCO589881 SMK589881 SWG589881 TGC589881 TPY589881 TZU589881 UJQ589881 UTM589881 VDI589881 VNE589881 VXA589881 WGW589881 WQS589881 D655417 EG655417 OC655417 XY655417 AHU655417 ARQ655417 BBM655417 BLI655417 BVE655417 CFA655417 COW655417 CYS655417 DIO655417 DSK655417 ECG655417 EMC655417 EVY655417 FFU655417 FPQ655417 FZM655417 GJI655417 GTE655417 HDA655417 HMW655417 HWS655417 IGO655417 IQK655417 JAG655417 JKC655417 JTY655417 KDU655417 KNQ655417 KXM655417 LHI655417 LRE655417 MBA655417 MKW655417 MUS655417 NEO655417 NOK655417 NYG655417 OIC655417 ORY655417 PBU655417 PLQ655417 PVM655417 QFI655417 QPE655417 QZA655417 RIW655417 RSS655417 SCO655417 SMK655417 SWG655417 TGC655417 TPY655417 TZU655417 UJQ655417 UTM655417 VDI655417 VNE655417 VXA655417 WGW655417 WQS655417 D720953 EG720953 OC720953 XY720953 AHU720953 ARQ720953 BBM720953 BLI720953 BVE720953 CFA720953 COW720953 CYS720953 DIO720953 DSK720953 ECG720953 EMC720953 EVY720953 FFU720953 FPQ720953 FZM720953 GJI720953 GTE720953 HDA720953 HMW720953 HWS720953 IGO720953 IQK720953 JAG720953 JKC720953 JTY720953 KDU720953 KNQ720953 KXM720953 LHI720953 LRE720953 MBA720953 MKW720953 MUS720953 NEO720953 NOK720953 NYG720953 OIC720953 ORY720953 PBU720953 PLQ720953 PVM720953 QFI720953 QPE720953 QZA720953 RIW720953 RSS720953 SCO720953 SMK720953 SWG720953 TGC720953 TPY720953 TZU720953 UJQ720953 UTM720953 VDI720953 VNE720953 VXA720953 WGW720953 WQS720953 D786489 EG786489 OC786489 XY786489 AHU786489 ARQ786489 BBM786489 BLI786489 BVE786489 CFA786489 COW786489 CYS786489 DIO786489 DSK786489 ECG786489 EMC786489 EVY786489 FFU786489 FPQ786489 FZM786489 GJI786489 GTE786489 HDA786489 HMW786489 HWS786489 IGO786489 IQK786489 JAG786489 JKC786489 JTY786489 KDU786489 KNQ786489 KXM786489 LHI786489 LRE786489 MBA786489 MKW786489 MUS786489 NEO786489 NOK786489 NYG786489 OIC786489 ORY786489 PBU786489 PLQ786489 PVM786489 QFI786489 QPE786489 QZA786489 RIW786489 RSS786489 SCO786489 SMK786489 SWG786489 TGC786489 TPY786489 TZU786489 UJQ786489 UTM786489 VDI786489 VNE786489 VXA786489 WGW786489 WQS786489 D852025 EG852025 OC852025 XY852025 AHU852025 ARQ852025 BBM852025 BLI852025 BVE852025 CFA852025 COW852025 CYS852025 DIO852025 DSK852025 ECG852025 EMC852025 EVY852025 FFU852025 FPQ852025 FZM852025 GJI852025 GTE852025 HDA852025 HMW852025 HWS852025 IGO852025 IQK852025 JAG852025 JKC852025 JTY852025 KDU852025 KNQ852025 KXM852025 LHI852025 LRE852025 MBA852025 MKW852025 MUS852025 NEO852025 NOK852025 NYG852025 OIC852025 ORY852025 PBU852025 PLQ852025 PVM852025 QFI852025 QPE852025 QZA852025 RIW852025 RSS852025 SCO852025 SMK852025 SWG852025 TGC852025 TPY852025 TZU852025 UJQ852025 UTM852025 VDI852025 VNE852025 VXA852025 WGW852025 WQS852025 D917561 EG917561 OC917561 XY917561 AHU917561 ARQ917561 BBM917561 BLI917561 BVE917561 CFA917561 COW917561 CYS917561 DIO917561 DSK917561 ECG917561 EMC917561 EVY917561 FFU917561 FPQ917561 FZM917561 GJI917561 GTE917561 HDA917561 HMW917561 HWS917561 IGO917561 IQK917561 JAG917561 JKC917561 JTY917561 KDU917561 KNQ917561 KXM917561 LHI917561 LRE917561 MBA917561 MKW917561 MUS917561 NEO917561 NOK917561 NYG917561 OIC917561 ORY917561 PBU917561 PLQ917561 PVM917561 QFI917561 QPE917561 QZA917561 RIW917561 RSS917561 SCO917561 SMK917561 SWG917561 TGC917561 TPY917561 TZU917561 UJQ917561 UTM917561 VDI917561 VNE917561 VXA917561 WGW917561 WQS917561 D983097 EG983097 OC983097 XY983097 AHU983097 ARQ983097 BBM983097 BLI983097 BVE983097 CFA983097 COW983097 CYS983097 DIO983097 DSK983097 ECG983097 EMC983097 EVY983097 FFU983097 FPQ983097 FZM983097 GJI983097 GTE983097 HDA983097 HMW983097 HWS983097 IGO983097 IQK983097 JAG983097 JKC983097 JTY983097 KDU983097 KNQ983097 KXM983097 LHI983097 LRE983097 MBA983097 MKW983097 MUS983097 NEO983097 NOK983097 NYG983097 OIC983097 ORY983097 PBU983097 PLQ983097 PVM983097 QFI983097 QPE983097 QZA983097 RIW983097 RSS983097 SCO983097 SMK983097 SWG983097 TGC983097 TPY983097 TZU983097 UJQ983097 UTM983097 VDI983097 VNE983097 VXA983097 WGW983097 WQS983097" xr:uid="{3188AA72-99CE-49F1-9CDD-9D1421F428EC}">
      <formula1>5</formula1>
      <formula2>5400</formula2>
    </dataValidation>
  </dataValidations>
  <pageMargins left="0.75" right="0.75" top="1" bottom="1" header="0.5" footer="0.5"/>
  <pageSetup orientation="portrait"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tabColor theme="5" tint="0.59999389629810485"/>
    <pageSetUpPr fitToPage="1"/>
  </sheetPr>
  <dimension ref="A1:P428"/>
  <sheetViews>
    <sheetView topLeftCell="A394" zoomScale="70" zoomScaleNormal="70" workbookViewId="0">
      <selection activeCell="P417" sqref="P417"/>
    </sheetView>
  </sheetViews>
  <sheetFormatPr defaultRowHeight="12.75" x14ac:dyDescent="0.2"/>
  <cols>
    <col min="1" max="1" width="21.5703125" customWidth="1"/>
    <col min="2" max="2" width="8" customWidth="1"/>
    <col min="3" max="3" width="8.42578125" customWidth="1"/>
    <col min="4" max="4" width="9.42578125" customWidth="1"/>
    <col min="5" max="5" width="8.7109375" customWidth="1"/>
    <col min="6" max="6" width="8.85546875" customWidth="1"/>
    <col min="7" max="7" width="14" customWidth="1"/>
    <col min="9" max="9" width="21.7109375" customWidth="1"/>
    <col min="10" max="10" width="8" customWidth="1"/>
    <col min="11" max="11" width="8.42578125" customWidth="1"/>
    <col min="12" max="12" width="9.42578125" customWidth="1"/>
    <col min="13" max="13" width="8.140625" customWidth="1"/>
    <col min="14" max="14" width="8.7109375" customWidth="1"/>
    <col min="15" max="15" width="14" customWidth="1"/>
    <col min="257" max="257" width="21.5703125" customWidth="1"/>
    <col min="258" max="258" width="8" customWidth="1"/>
    <col min="259" max="259" width="8.42578125" customWidth="1"/>
    <col min="260" max="260" width="9.42578125" customWidth="1"/>
    <col min="261" max="261" width="8.7109375" customWidth="1"/>
    <col min="262" max="262" width="8.85546875" customWidth="1"/>
    <col min="263" max="263" width="14" customWidth="1"/>
    <col min="265" max="265" width="21.7109375" customWidth="1"/>
    <col min="266" max="266" width="8" customWidth="1"/>
    <col min="267" max="267" width="8.42578125" customWidth="1"/>
    <col min="268" max="268" width="9.42578125" customWidth="1"/>
    <col min="269" max="269" width="8.140625" customWidth="1"/>
    <col min="270" max="270" width="8.7109375" customWidth="1"/>
    <col min="271" max="271" width="14" customWidth="1"/>
    <col min="513" max="513" width="21.5703125" customWidth="1"/>
    <col min="514" max="514" width="8" customWidth="1"/>
    <col min="515" max="515" width="8.42578125" customWidth="1"/>
    <col min="516" max="516" width="9.42578125" customWidth="1"/>
    <col min="517" max="517" width="8.7109375" customWidth="1"/>
    <col min="518" max="518" width="8.85546875" customWidth="1"/>
    <col min="519" max="519" width="14" customWidth="1"/>
    <col min="521" max="521" width="21.7109375" customWidth="1"/>
    <col min="522" max="522" width="8" customWidth="1"/>
    <col min="523" max="523" width="8.42578125" customWidth="1"/>
    <col min="524" max="524" width="9.42578125" customWidth="1"/>
    <col min="525" max="525" width="8.140625" customWidth="1"/>
    <col min="526" max="526" width="8.7109375" customWidth="1"/>
    <col min="527" max="527" width="14" customWidth="1"/>
    <col min="769" max="769" width="21.5703125" customWidth="1"/>
    <col min="770" max="770" width="8" customWidth="1"/>
    <col min="771" max="771" width="8.42578125" customWidth="1"/>
    <col min="772" max="772" width="9.42578125" customWidth="1"/>
    <col min="773" max="773" width="8.7109375" customWidth="1"/>
    <col min="774" max="774" width="8.85546875" customWidth="1"/>
    <col min="775" max="775" width="14" customWidth="1"/>
    <col min="777" max="777" width="21.7109375" customWidth="1"/>
    <col min="778" max="778" width="8" customWidth="1"/>
    <col min="779" max="779" width="8.42578125" customWidth="1"/>
    <col min="780" max="780" width="9.42578125" customWidth="1"/>
    <col min="781" max="781" width="8.140625" customWidth="1"/>
    <col min="782" max="782" width="8.7109375" customWidth="1"/>
    <col min="783" max="783" width="14" customWidth="1"/>
    <col min="1025" max="1025" width="21.5703125" customWidth="1"/>
    <col min="1026" max="1026" width="8" customWidth="1"/>
    <col min="1027" max="1027" width="8.42578125" customWidth="1"/>
    <col min="1028" max="1028" width="9.42578125" customWidth="1"/>
    <col min="1029" max="1029" width="8.7109375" customWidth="1"/>
    <col min="1030" max="1030" width="8.85546875" customWidth="1"/>
    <col min="1031" max="1031" width="14" customWidth="1"/>
    <col min="1033" max="1033" width="21.7109375" customWidth="1"/>
    <col min="1034" max="1034" width="8" customWidth="1"/>
    <col min="1035" max="1035" width="8.42578125" customWidth="1"/>
    <col min="1036" max="1036" width="9.42578125" customWidth="1"/>
    <col min="1037" max="1037" width="8.140625" customWidth="1"/>
    <col min="1038" max="1038" width="8.7109375" customWidth="1"/>
    <col min="1039" max="1039" width="14" customWidth="1"/>
    <col min="1281" max="1281" width="21.5703125" customWidth="1"/>
    <col min="1282" max="1282" width="8" customWidth="1"/>
    <col min="1283" max="1283" width="8.42578125" customWidth="1"/>
    <col min="1284" max="1284" width="9.42578125" customWidth="1"/>
    <col min="1285" max="1285" width="8.7109375" customWidth="1"/>
    <col min="1286" max="1286" width="8.85546875" customWidth="1"/>
    <col min="1287" max="1287" width="14" customWidth="1"/>
    <col min="1289" max="1289" width="21.7109375" customWidth="1"/>
    <col min="1290" max="1290" width="8" customWidth="1"/>
    <col min="1291" max="1291" width="8.42578125" customWidth="1"/>
    <col min="1292" max="1292" width="9.42578125" customWidth="1"/>
    <col min="1293" max="1293" width="8.140625" customWidth="1"/>
    <col min="1294" max="1294" width="8.7109375" customWidth="1"/>
    <col min="1295" max="1295" width="14" customWidth="1"/>
    <col min="1537" max="1537" width="21.5703125" customWidth="1"/>
    <col min="1538" max="1538" width="8" customWidth="1"/>
    <col min="1539" max="1539" width="8.42578125" customWidth="1"/>
    <col min="1540" max="1540" width="9.42578125" customWidth="1"/>
    <col min="1541" max="1541" width="8.7109375" customWidth="1"/>
    <col min="1542" max="1542" width="8.85546875" customWidth="1"/>
    <col min="1543" max="1543" width="14" customWidth="1"/>
    <col min="1545" max="1545" width="21.7109375" customWidth="1"/>
    <col min="1546" max="1546" width="8" customWidth="1"/>
    <col min="1547" max="1547" width="8.42578125" customWidth="1"/>
    <col min="1548" max="1548" width="9.42578125" customWidth="1"/>
    <col min="1549" max="1549" width="8.140625" customWidth="1"/>
    <col min="1550" max="1550" width="8.7109375" customWidth="1"/>
    <col min="1551" max="1551" width="14" customWidth="1"/>
    <col min="1793" max="1793" width="21.5703125" customWidth="1"/>
    <col min="1794" max="1794" width="8" customWidth="1"/>
    <col min="1795" max="1795" width="8.42578125" customWidth="1"/>
    <col min="1796" max="1796" width="9.42578125" customWidth="1"/>
    <col min="1797" max="1797" width="8.7109375" customWidth="1"/>
    <col min="1798" max="1798" width="8.85546875" customWidth="1"/>
    <col min="1799" max="1799" width="14" customWidth="1"/>
    <col min="1801" max="1801" width="21.7109375" customWidth="1"/>
    <col min="1802" max="1802" width="8" customWidth="1"/>
    <col min="1803" max="1803" width="8.42578125" customWidth="1"/>
    <col min="1804" max="1804" width="9.42578125" customWidth="1"/>
    <col min="1805" max="1805" width="8.140625" customWidth="1"/>
    <col min="1806" max="1806" width="8.7109375" customWidth="1"/>
    <col min="1807" max="1807" width="14" customWidth="1"/>
    <col min="2049" max="2049" width="21.5703125" customWidth="1"/>
    <col min="2050" max="2050" width="8" customWidth="1"/>
    <col min="2051" max="2051" width="8.42578125" customWidth="1"/>
    <col min="2052" max="2052" width="9.42578125" customWidth="1"/>
    <col min="2053" max="2053" width="8.7109375" customWidth="1"/>
    <col min="2054" max="2054" width="8.85546875" customWidth="1"/>
    <col min="2055" max="2055" width="14" customWidth="1"/>
    <col min="2057" max="2057" width="21.7109375" customWidth="1"/>
    <col min="2058" max="2058" width="8" customWidth="1"/>
    <col min="2059" max="2059" width="8.42578125" customWidth="1"/>
    <col min="2060" max="2060" width="9.42578125" customWidth="1"/>
    <col min="2061" max="2061" width="8.140625" customWidth="1"/>
    <col min="2062" max="2062" width="8.7109375" customWidth="1"/>
    <col min="2063" max="2063" width="14" customWidth="1"/>
    <col min="2305" max="2305" width="21.5703125" customWidth="1"/>
    <col min="2306" max="2306" width="8" customWidth="1"/>
    <col min="2307" max="2307" width="8.42578125" customWidth="1"/>
    <col min="2308" max="2308" width="9.42578125" customWidth="1"/>
    <col min="2309" max="2309" width="8.7109375" customWidth="1"/>
    <col min="2310" max="2310" width="8.85546875" customWidth="1"/>
    <col min="2311" max="2311" width="14" customWidth="1"/>
    <col min="2313" max="2313" width="21.7109375" customWidth="1"/>
    <col min="2314" max="2314" width="8" customWidth="1"/>
    <col min="2315" max="2315" width="8.42578125" customWidth="1"/>
    <col min="2316" max="2316" width="9.42578125" customWidth="1"/>
    <col min="2317" max="2317" width="8.140625" customWidth="1"/>
    <col min="2318" max="2318" width="8.7109375" customWidth="1"/>
    <col min="2319" max="2319" width="14" customWidth="1"/>
    <col min="2561" max="2561" width="21.5703125" customWidth="1"/>
    <col min="2562" max="2562" width="8" customWidth="1"/>
    <col min="2563" max="2563" width="8.42578125" customWidth="1"/>
    <col min="2564" max="2564" width="9.42578125" customWidth="1"/>
    <col min="2565" max="2565" width="8.7109375" customWidth="1"/>
    <col min="2566" max="2566" width="8.85546875" customWidth="1"/>
    <col min="2567" max="2567" width="14" customWidth="1"/>
    <col min="2569" max="2569" width="21.7109375" customWidth="1"/>
    <col min="2570" max="2570" width="8" customWidth="1"/>
    <col min="2571" max="2571" width="8.42578125" customWidth="1"/>
    <col min="2572" max="2572" width="9.42578125" customWidth="1"/>
    <col min="2573" max="2573" width="8.140625" customWidth="1"/>
    <col min="2574" max="2574" width="8.7109375" customWidth="1"/>
    <col min="2575" max="2575" width="14" customWidth="1"/>
    <col min="2817" max="2817" width="21.5703125" customWidth="1"/>
    <col min="2818" max="2818" width="8" customWidth="1"/>
    <col min="2819" max="2819" width="8.42578125" customWidth="1"/>
    <col min="2820" max="2820" width="9.42578125" customWidth="1"/>
    <col min="2821" max="2821" width="8.7109375" customWidth="1"/>
    <col min="2822" max="2822" width="8.85546875" customWidth="1"/>
    <col min="2823" max="2823" width="14" customWidth="1"/>
    <col min="2825" max="2825" width="21.7109375" customWidth="1"/>
    <col min="2826" max="2826" width="8" customWidth="1"/>
    <col min="2827" max="2827" width="8.42578125" customWidth="1"/>
    <col min="2828" max="2828" width="9.42578125" customWidth="1"/>
    <col min="2829" max="2829" width="8.140625" customWidth="1"/>
    <col min="2830" max="2830" width="8.7109375" customWidth="1"/>
    <col min="2831" max="2831" width="14" customWidth="1"/>
    <col min="3073" max="3073" width="21.5703125" customWidth="1"/>
    <col min="3074" max="3074" width="8" customWidth="1"/>
    <col min="3075" max="3075" width="8.42578125" customWidth="1"/>
    <col min="3076" max="3076" width="9.42578125" customWidth="1"/>
    <col min="3077" max="3077" width="8.7109375" customWidth="1"/>
    <col min="3078" max="3078" width="8.85546875" customWidth="1"/>
    <col min="3079" max="3079" width="14" customWidth="1"/>
    <col min="3081" max="3081" width="21.7109375" customWidth="1"/>
    <col min="3082" max="3082" width="8" customWidth="1"/>
    <col min="3083" max="3083" width="8.42578125" customWidth="1"/>
    <col min="3084" max="3084" width="9.42578125" customWidth="1"/>
    <col min="3085" max="3085" width="8.140625" customWidth="1"/>
    <col min="3086" max="3086" width="8.7109375" customWidth="1"/>
    <col min="3087" max="3087" width="14" customWidth="1"/>
    <col min="3329" max="3329" width="21.5703125" customWidth="1"/>
    <col min="3330" max="3330" width="8" customWidth="1"/>
    <col min="3331" max="3331" width="8.42578125" customWidth="1"/>
    <col min="3332" max="3332" width="9.42578125" customWidth="1"/>
    <col min="3333" max="3333" width="8.7109375" customWidth="1"/>
    <col min="3334" max="3334" width="8.85546875" customWidth="1"/>
    <col min="3335" max="3335" width="14" customWidth="1"/>
    <col min="3337" max="3337" width="21.7109375" customWidth="1"/>
    <col min="3338" max="3338" width="8" customWidth="1"/>
    <col min="3339" max="3339" width="8.42578125" customWidth="1"/>
    <col min="3340" max="3340" width="9.42578125" customWidth="1"/>
    <col min="3341" max="3341" width="8.140625" customWidth="1"/>
    <col min="3342" max="3342" width="8.7109375" customWidth="1"/>
    <col min="3343" max="3343" width="14" customWidth="1"/>
    <col min="3585" max="3585" width="21.5703125" customWidth="1"/>
    <col min="3586" max="3586" width="8" customWidth="1"/>
    <col min="3587" max="3587" width="8.42578125" customWidth="1"/>
    <col min="3588" max="3588" width="9.42578125" customWidth="1"/>
    <col min="3589" max="3589" width="8.7109375" customWidth="1"/>
    <col min="3590" max="3590" width="8.85546875" customWidth="1"/>
    <col min="3591" max="3591" width="14" customWidth="1"/>
    <col min="3593" max="3593" width="21.7109375" customWidth="1"/>
    <col min="3594" max="3594" width="8" customWidth="1"/>
    <col min="3595" max="3595" width="8.42578125" customWidth="1"/>
    <col min="3596" max="3596" width="9.42578125" customWidth="1"/>
    <col min="3597" max="3597" width="8.140625" customWidth="1"/>
    <col min="3598" max="3598" width="8.7109375" customWidth="1"/>
    <col min="3599" max="3599" width="14" customWidth="1"/>
    <col min="3841" max="3841" width="21.5703125" customWidth="1"/>
    <col min="3842" max="3842" width="8" customWidth="1"/>
    <col min="3843" max="3843" width="8.42578125" customWidth="1"/>
    <col min="3844" max="3844" width="9.42578125" customWidth="1"/>
    <col min="3845" max="3845" width="8.7109375" customWidth="1"/>
    <col min="3846" max="3846" width="8.85546875" customWidth="1"/>
    <col min="3847" max="3847" width="14" customWidth="1"/>
    <col min="3849" max="3849" width="21.7109375" customWidth="1"/>
    <col min="3850" max="3850" width="8" customWidth="1"/>
    <col min="3851" max="3851" width="8.42578125" customWidth="1"/>
    <col min="3852" max="3852" width="9.42578125" customWidth="1"/>
    <col min="3853" max="3853" width="8.140625" customWidth="1"/>
    <col min="3854" max="3854" width="8.7109375" customWidth="1"/>
    <col min="3855" max="3855" width="14" customWidth="1"/>
    <col min="4097" max="4097" width="21.5703125" customWidth="1"/>
    <col min="4098" max="4098" width="8" customWidth="1"/>
    <col min="4099" max="4099" width="8.42578125" customWidth="1"/>
    <col min="4100" max="4100" width="9.42578125" customWidth="1"/>
    <col min="4101" max="4101" width="8.7109375" customWidth="1"/>
    <col min="4102" max="4102" width="8.85546875" customWidth="1"/>
    <col min="4103" max="4103" width="14" customWidth="1"/>
    <col min="4105" max="4105" width="21.7109375" customWidth="1"/>
    <col min="4106" max="4106" width="8" customWidth="1"/>
    <col min="4107" max="4107" width="8.42578125" customWidth="1"/>
    <col min="4108" max="4108" width="9.42578125" customWidth="1"/>
    <col min="4109" max="4109" width="8.140625" customWidth="1"/>
    <col min="4110" max="4110" width="8.7109375" customWidth="1"/>
    <col min="4111" max="4111" width="14" customWidth="1"/>
    <col min="4353" max="4353" width="21.5703125" customWidth="1"/>
    <col min="4354" max="4354" width="8" customWidth="1"/>
    <col min="4355" max="4355" width="8.42578125" customWidth="1"/>
    <col min="4356" max="4356" width="9.42578125" customWidth="1"/>
    <col min="4357" max="4357" width="8.7109375" customWidth="1"/>
    <col min="4358" max="4358" width="8.85546875" customWidth="1"/>
    <col min="4359" max="4359" width="14" customWidth="1"/>
    <col min="4361" max="4361" width="21.7109375" customWidth="1"/>
    <col min="4362" max="4362" width="8" customWidth="1"/>
    <col min="4363" max="4363" width="8.42578125" customWidth="1"/>
    <col min="4364" max="4364" width="9.42578125" customWidth="1"/>
    <col min="4365" max="4365" width="8.140625" customWidth="1"/>
    <col min="4366" max="4366" width="8.7109375" customWidth="1"/>
    <col min="4367" max="4367" width="14" customWidth="1"/>
    <col min="4609" max="4609" width="21.5703125" customWidth="1"/>
    <col min="4610" max="4610" width="8" customWidth="1"/>
    <col min="4611" max="4611" width="8.42578125" customWidth="1"/>
    <col min="4612" max="4612" width="9.42578125" customWidth="1"/>
    <col min="4613" max="4613" width="8.7109375" customWidth="1"/>
    <col min="4614" max="4614" width="8.85546875" customWidth="1"/>
    <col min="4615" max="4615" width="14" customWidth="1"/>
    <col min="4617" max="4617" width="21.7109375" customWidth="1"/>
    <col min="4618" max="4618" width="8" customWidth="1"/>
    <col min="4619" max="4619" width="8.42578125" customWidth="1"/>
    <col min="4620" max="4620" width="9.42578125" customWidth="1"/>
    <col min="4621" max="4621" width="8.140625" customWidth="1"/>
    <col min="4622" max="4622" width="8.7109375" customWidth="1"/>
    <col min="4623" max="4623" width="14" customWidth="1"/>
    <col min="4865" max="4865" width="21.5703125" customWidth="1"/>
    <col min="4866" max="4866" width="8" customWidth="1"/>
    <col min="4867" max="4867" width="8.42578125" customWidth="1"/>
    <col min="4868" max="4868" width="9.42578125" customWidth="1"/>
    <col min="4869" max="4869" width="8.7109375" customWidth="1"/>
    <col min="4870" max="4870" width="8.85546875" customWidth="1"/>
    <col min="4871" max="4871" width="14" customWidth="1"/>
    <col min="4873" max="4873" width="21.7109375" customWidth="1"/>
    <col min="4874" max="4874" width="8" customWidth="1"/>
    <col min="4875" max="4875" width="8.42578125" customWidth="1"/>
    <col min="4876" max="4876" width="9.42578125" customWidth="1"/>
    <col min="4877" max="4877" width="8.140625" customWidth="1"/>
    <col min="4878" max="4878" width="8.7109375" customWidth="1"/>
    <col min="4879" max="4879" width="14" customWidth="1"/>
    <col min="5121" max="5121" width="21.5703125" customWidth="1"/>
    <col min="5122" max="5122" width="8" customWidth="1"/>
    <col min="5123" max="5123" width="8.42578125" customWidth="1"/>
    <col min="5124" max="5124" width="9.42578125" customWidth="1"/>
    <col min="5125" max="5125" width="8.7109375" customWidth="1"/>
    <col min="5126" max="5126" width="8.85546875" customWidth="1"/>
    <col min="5127" max="5127" width="14" customWidth="1"/>
    <col min="5129" max="5129" width="21.7109375" customWidth="1"/>
    <col min="5130" max="5130" width="8" customWidth="1"/>
    <col min="5131" max="5131" width="8.42578125" customWidth="1"/>
    <col min="5132" max="5132" width="9.42578125" customWidth="1"/>
    <col min="5133" max="5133" width="8.140625" customWidth="1"/>
    <col min="5134" max="5134" width="8.7109375" customWidth="1"/>
    <col min="5135" max="5135" width="14" customWidth="1"/>
    <col min="5377" max="5377" width="21.5703125" customWidth="1"/>
    <col min="5378" max="5378" width="8" customWidth="1"/>
    <col min="5379" max="5379" width="8.42578125" customWidth="1"/>
    <col min="5380" max="5380" width="9.42578125" customWidth="1"/>
    <col min="5381" max="5381" width="8.7109375" customWidth="1"/>
    <col min="5382" max="5382" width="8.85546875" customWidth="1"/>
    <col min="5383" max="5383" width="14" customWidth="1"/>
    <col min="5385" max="5385" width="21.7109375" customWidth="1"/>
    <col min="5386" max="5386" width="8" customWidth="1"/>
    <col min="5387" max="5387" width="8.42578125" customWidth="1"/>
    <col min="5388" max="5388" width="9.42578125" customWidth="1"/>
    <col min="5389" max="5389" width="8.140625" customWidth="1"/>
    <col min="5390" max="5390" width="8.7109375" customWidth="1"/>
    <col min="5391" max="5391" width="14" customWidth="1"/>
    <col min="5633" max="5633" width="21.5703125" customWidth="1"/>
    <col min="5634" max="5634" width="8" customWidth="1"/>
    <col min="5635" max="5635" width="8.42578125" customWidth="1"/>
    <col min="5636" max="5636" width="9.42578125" customWidth="1"/>
    <col min="5637" max="5637" width="8.7109375" customWidth="1"/>
    <col min="5638" max="5638" width="8.85546875" customWidth="1"/>
    <col min="5639" max="5639" width="14" customWidth="1"/>
    <col min="5641" max="5641" width="21.7109375" customWidth="1"/>
    <col min="5642" max="5642" width="8" customWidth="1"/>
    <col min="5643" max="5643" width="8.42578125" customWidth="1"/>
    <col min="5644" max="5644" width="9.42578125" customWidth="1"/>
    <col min="5645" max="5645" width="8.140625" customWidth="1"/>
    <col min="5646" max="5646" width="8.7109375" customWidth="1"/>
    <col min="5647" max="5647" width="14" customWidth="1"/>
    <col min="5889" max="5889" width="21.5703125" customWidth="1"/>
    <col min="5890" max="5890" width="8" customWidth="1"/>
    <col min="5891" max="5891" width="8.42578125" customWidth="1"/>
    <col min="5892" max="5892" width="9.42578125" customWidth="1"/>
    <col min="5893" max="5893" width="8.7109375" customWidth="1"/>
    <col min="5894" max="5894" width="8.85546875" customWidth="1"/>
    <col min="5895" max="5895" width="14" customWidth="1"/>
    <col min="5897" max="5897" width="21.7109375" customWidth="1"/>
    <col min="5898" max="5898" width="8" customWidth="1"/>
    <col min="5899" max="5899" width="8.42578125" customWidth="1"/>
    <col min="5900" max="5900" width="9.42578125" customWidth="1"/>
    <col min="5901" max="5901" width="8.140625" customWidth="1"/>
    <col min="5902" max="5902" width="8.7109375" customWidth="1"/>
    <col min="5903" max="5903" width="14" customWidth="1"/>
    <col min="6145" max="6145" width="21.5703125" customWidth="1"/>
    <col min="6146" max="6146" width="8" customWidth="1"/>
    <col min="6147" max="6147" width="8.42578125" customWidth="1"/>
    <col min="6148" max="6148" width="9.42578125" customWidth="1"/>
    <col min="6149" max="6149" width="8.7109375" customWidth="1"/>
    <col min="6150" max="6150" width="8.85546875" customWidth="1"/>
    <col min="6151" max="6151" width="14" customWidth="1"/>
    <col min="6153" max="6153" width="21.7109375" customWidth="1"/>
    <col min="6154" max="6154" width="8" customWidth="1"/>
    <col min="6155" max="6155" width="8.42578125" customWidth="1"/>
    <col min="6156" max="6156" width="9.42578125" customWidth="1"/>
    <col min="6157" max="6157" width="8.140625" customWidth="1"/>
    <col min="6158" max="6158" width="8.7109375" customWidth="1"/>
    <col min="6159" max="6159" width="14" customWidth="1"/>
    <col min="6401" max="6401" width="21.5703125" customWidth="1"/>
    <col min="6402" max="6402" width="8" customWidth="1"/>
    <col min="6403" max="6403" width="8.42578125" customWidth="1"/>
    <col min="6404" max="6404" width="9.42578125" customWidth="1"/>
    <col min="6405" max="6405" width="8.7109375" customWidth="1"/>
    <col min="6406" max="6406" width="8.85546875" customWidth="1"/>
    <col min="6407" max="6407" width="14" customWidth="1"/>
    <col min="6409" max="6409" width="21.7109375" customWidth="1"/>
    <col min="6410" max="6410" width="8" customWidth="1"/>
    <col min="6411" max="6411" width="8.42578125" customWidth="1"/>
    <col min="6412" max="6412" width="9.42578125" customWidth="1"/>
    <col min="6413" max="6413" width="8.140625" customWidth="1"/>
    <col min="6414" max="6414" width="8.7109375" customWidth="1"/>
    <col min="6415" max="6415" width="14" customWidth="1"/>
    <col min="6657" max="6657" width="21.5703125" customWidth="1"/>
    <col min="6658" max="6658" width="8" customWidth="1"/>
    <col min="6659" max="6659" width="8.42578125" customWidth="1"/>
    <col min="6660" max="6660" width="9.42578125" customWidth="1"/>
    <col min="6661" max="6661" width="8.7109375" customWidth="1"/>
    <col min="6662" max="6662" width="8.85546875" customWidth="1"/>
    <col min="6663" max="6663" width="14" customWidth="1"/>
    <col min="6665" max="6665" width="21.7109375" customWidth="1"/>
    <col min="6666" max="6666" width="8" customWidth="1"/>
    <col min="6667" max="6667" width="8.42578125" customWidth="1"/>
    <col min="6668" max="6668" width="9.42578125" customWidth="1"/>
    <col min="6669" max="6669" width="8.140625" customWidth="1"/>
    <col min="6670" max="6670" width="8.7109375" customWidth="1"/>
    <col min="6671" max="6671" width="14" customWidth="1"/>
    <col min="6913" max="6913" width="21.5703125" customWidth="1"/>
    <col min="6914" max="6914" width="8" customWidth="1"/>
    <col min="6915" max="6915" width="8.42578125" customWidth="1"/>
    <col min="6916" max="6916" width="9.42578125" customWidth="1"/>
    <col min="6917" max="6917" width="8.7109375" customWidth="1"/>
    <col min="6918" max="6918" width="8.85546875" customWidth="1"/>
    <col min="6919" max="6919" width="14" customWidth="1"/>
    <col min="6921" max="6921" width="21.7109375" customWidth="1"/>
    <col min="6922" max="6922" width="8" customWidth="1"/>
    <col min="6923" max="6923" width="8.42578125" customWidth="1"/>
    <col min="6924" max="6924" width="9.42578125" customWidth="1"/>
    <col min="6925" max="6925" width="8.140625" customWidth="1"/>
    <col min="6926" max="6926" width="8.7109375" customWidth="1"/>
    <col min="6927" max="6927" width="14" customWidth="1"/>
    <col min="7169" max="7169" width="21.5703125" customWidth="1"/>
    <col min="7170" max="7170" width="8" customWidth="1"/>
    <col min="7171" max="7171" width="8.42578125" customWidth="1"/>
    <col min="7172" max="7172" width="9.42578125" customWidth="1"/>
    <col min="7173" max="7173" width="8.7109375" customWidth="1"/>
    <col min="7174" max="7174" width="8.85546875" customWidth="1"/>
    <col min="7175" max="7175" width="14" customWidth="1"/>
    <col min="7177" max="7177" width="21.7109375" customWidth="1"/>
    <col min="7178" max="7178" width="8" customWidth="1"/>
    <col min="7179" max="7179" width="8.42578125" customWidth="1"/>
    <col min="7180" max="7180" width="9.42578125" customWidth="1"/>
    <col min="7181" max="7181" width="8.140625" customWidth="1"/>
    <col min="7182" max="7182" width="8.7109375" customWidth="1"/>
    <col min="7183" max="7183" width="14" customWidth="1"/>
    <col min="7425" max="7425" width="21.5703125" customWidth="1"/>
    <col min="7426" max="7426" width="8" customWidth="1"/>
    <col min="7427" max="7427" width="8.42578125" customWidth="1"/>
    <col min="7428" max="7428" width="9.42578125" customWidth="1"/>
    <col min="7429" max="7429" width="8.7109375" customWidth="1"/>
    <col min="7430" max="7430" width="8.85546875" customWidth="1"/>
    <col min="7431" max="7431" width="14" customWidth="1"/>
    <col min="7433" max="7433" width="21.7109375" customWidth="1"/>
    <col min="7434" max="7434" width="8" customWidth="1"/>
    <col min="7435" max="7435" width="8.42578125" customWidth="1"/>
    <col min="7436" max="7436" width="9.42578125" customWidth="1"/>
    <col min="7437" max="7437" width="8.140625" customWidth="1"/>
    <col min="7438" max="7438" width="8.7109375" customWidth="1"/>
    <col min="7439" max="7439" width="14" customWidth="1"/>
    <col min="7681" max="7681" width="21.5703125" customWidth="1"/>
    <col min="7682" max="7682" width="8" customWidth="1"/>
    <col min="7683" max="7683" width="8.42578125" customWidth="1"/>
    <col min="7684" max="7684" width="9.42578125" customWidth="1"/>
    <col min="7685" max="7685" width="8.7109375" customWidth="1"/>
    <col min="7686" max="7686" width="8.85546875" customWidth="1"/>
    <col min="7687" max="7687" width="14" customWidth="1"/>
    <col min="7689" max="7689" width="21.7109375" customWidth="1"/>
    <col min="7690" max="7690" width="8" customWidth="1"/>
    <col min="7691" max="7691" width="8.42578125" customWidth="1"/>
    <col min="7692" max="7692" width="9.42578125" customWidth="1"/>
    <col min="7693" max="7693" width="8.140625" customWidth="1"/>
    <col min="7694" max="7694" width="8.7109375" customWidth="1"/>
    <col min="7695" max="7695" width="14" customWidth="1"/>
    <col min="7937" max="7937" width="21.5703125" customWidth="1"/>
    <col min="7938" max="7938" width="8" customWidth="1"/>
    <col min="7939" max="7939" width="8.42578125" customWidth="1"/>
    <col min="7940" max="7940" width="9.42578125" customWidth="1"/>
    <col min="7941" max="7941" width="8.7109375" customWidth="1"/>
    <col min="7942" max="7942" width="8.85546875" customWidth="1"/>
    <col min="7943" max="7943" width="14" customWidth="1"/>
    <col min="7945" max="7945" width="21.7109375" customWidth="1"/>
    <col min="7946" max="7946" width="8" customWidth="1"/>
    <col min="7947" max="7947" width="8.42578125" customWidth="1"/>
    <col min="7948" max="7948" width="9.42578125" customWidth="1"/>
    <col min="7949" max="7949" width="8.140625" customWidth="1"/>
    <col min="7950" max="7950" width="8.7109375" customWidth="1"/>
    <col min="7951" max="7951" width="14" customWidth="1"/>
    <col min="8193" max="8193" width="21.5703125" customWidth="1"/>
    <col min="8194" max="8194" width="8" customWidth="1"/>
    <col min="8195" max="8195" width="8.42578125" customWidth="1"/>
    <col min="8196" max="8196" width="9.42578125" customWidth="1"/>
    <col min="8197" max="8197" width="8.7109375" customWidth="1"/>
    <col min="8198" max="8198" width="8.85546875" customWidth="1"/>
    <col min="8199" max="8199" width="14" customWidth="1"/>
    <col min="8201" max="8201" width="21.7109375" customWidth="1"/>
    <col min="8202" max="8202" width="8" customWidth="1"/>
    <col min="8203" max="8203" width="8.42578125" customWidth="1"/>
    <col min="8204" max="8204" width="9.42578125" customWidth="1"/>
    <col min="8205" max="8205" width="8.140625" customWidth="1"/>
    <col min="8206" max="8206" width="8.7109375" customWidth="1"/>
    <col min="8207" max="8207" width="14" customWidth="1"/>
    <col min="8449" max="8449" width="21.5703125" customWidth="1"/>
    <col min="8450" max="8450" width="8" customWidth="1"/>
    <col min="8451" max="8451" width="8.42578125" customWidth="1"/>
    <col min="8452" max="8452" width="9.42578125" customWidth="1"/>
    <col min="8453" max="8453" width="8.7109375" customWidth="1"/>
    <col min="8454" max="8454" width="8.85546875" customWidth="1"/>
    <col min="8455" max="8455" width="14" customWidth="1"/>
    <col min="8457" max="8457" width="21.7109375" customWidth="1"/>
    <col min="8458" max="8458" width="8" customWidth="1"/>
    <col min="8459" max="8459" width="8.42578125" customWidth="1"/>
    <col min="8460" max="8460" width="9.42578125" customWidth="1"/>
    <col min="8461" max="8461" width="8.140625" customWidth="1"/>
    <col min="8462" max="8462" width="8.7109375" customWidth="1"/>
    <col min="8463" max="8463" width="14" customWidth="1"/>
    <col min="8705" max="8705" width="21.5703125" customWidth="1"/>
    <col min="8706" max="8706" width="8" customWidth="1"/>
    <col min="8707" max="8707" width="8.42578125" customWidth="1"/>
    <col min="8708" max="8708" width="9.42578125" customWidth="1"/>
    <col min="8709" max="8709" width="8.7109375" customWidth="1"/>
    <col min="8710" max="8710" width="8.85546875" customWidth="1"/>
    <col min="8711" max="8711" width="14" customWidth="1"/>
    <col min="8713" max="8713" width="21.7109375" customWidth="1"/>
    <col min="8714" max="8714" width="8" customWidth="1"/>
    <col min="8715" max="8715" width="8.42578125" customWidth="1"/>
    <col min="8716" max="8716" width="9.42578125" customWidth="1"/>
    <col min="8717" max="8717" width="8.140625" customWidth="1"/>
    <col min="8718" max="8718" width="8.7109375" customWidth="1"/>
    <col min="8719" max="8719" width="14" customWidth="1"/>
    <col min="8961" max="8961" width="21.5703125" customWidth="1"/>
    <col min="8962" max="8962" width="8" customWidth="1"/>
    <col min="8963" max="8963" width="8.42578125" customWidth="1"/>
    <col min="8964" max="8964" width="9.42578125" customWidth="1"/>
    <col min="8965" max="8965" width="8.7109375" customWidth="1"/>
    <col min="8966" max="8966" width="8.85546875" customWidth="1"/>
    <col min="8967" max="8967" width="14" customWidth="1"/>
    <col min="8969" max="8969" width="21.7109375" customWidth="1"/>
    <col min="8970" max="8970" width="8" customWidth="1"/>
    <col min="8971" max="8971" width="8.42578125" customWidth="1"/>
    <col min="8972" max="8972" width="9.42578125" customWidth="1"/>
    <col min="8973" max="8973" width="8.140625" customWidth="1"/>
    <col min="8974" max="8974" width="8.7109375" customWidth="1"/>
    <col min="8975" max="8975" width="14" customWidth="1"/>
    <col min="9217" max="9217" width="21.5703125" customWidth="1"/>
    <col min="9218" max="9218" width="8" customWidth="1"/>
    <col min="9219" max="9219" width="8.42578125" customWidth="1"/>
    <col min="9220" max="9220" width="9.42578125" customWidth="1"/>
    <col min="9221" max="9221" width="8.7109375" customWidth="1"/>
    <col min="9222" max="9222" width="8.85546875" customWidth="1"/>
    <col min="9223" max="9223" width="14" customWidth="1"/>
    <col min="9225" max="9225" width="21.7109375" customWidth="1"/>
    <col min="9226" max="9226" width="8" customWidth="1"/>
    <col min="9227" max="9227" width="8.42578125" customWidth="1"/>
    <col min="9228" max="9228" width="9.42578125" customWidth="1"/>
    <col min="9229" max="9229" width="8.140625" customWidth="1"/>
    <col min="9230" max="9230" width="8.7109375" customWidth="1"/>
    <col min="9231" max="9231" width="14" customWidth="1"/>
    <col min="9473" max="9473" width="21.5703125" customWidth="1"/>
    <col min="9474" max="9474" width="8" customWidth="1"/>
    <col min="9475" max="9475" width="8.42578125" customWidth="1"/>
    <col min="9476" max="9476" width="9.42578125" customWidth="1"/>
    <col min="9477" max="9477" width="8.7109375" customWidth="1"/>
    <col min="9478" max="9478" width="8.85546875" customWidth="1"/>
    <col min="9479" max="9479" width="14" customWidth="1"/>
    <col min="9481" max="9481" width="21.7109375" customWidth="1"/>
    <col min="9482" max="9482" width="8" customWidth="1"/>
    <col min="9483" max="9483" width="8.42578125" customWidth="1"/>
    <col min="9484" max="9484" width="9.42578125" customWidth="1"/>
    <col min="9485" max="9485" width="8.140625" customWidth="1"/>
    <col min="9486" max="9486" width="8.7109375" customWidth="1"/>
    <col min="9487" max="9487" width="14" customWidth="1"/>
    <col min="9729" max="9729" width="21.5703125" customWidth="1"/>
    <col min="9730" max="9730" width="8" customWidth="1"/>
    <col min="9731" max="9731" width="8.42578125" customWidth="1"/>
    <col min="9732" max="9732" width="9.42578125" customWidth="1"/>
    <col min="9733" max="9733" width="8.7109375" customWidth="1"/>
    <col min="9734" max="9734" width="8.85546875" customWidth="1"/>
    <col min="9735" max="9735" width="14" customWidth="1"/>
    <col min="9737" max="9737" width="21.7109375" customWidth="1"/>
    <col min="9738" max="9738" width="8" customWidth="1"/>
    <col min="9739" max="9739" width="8.42578125" customWidth="1"/>
    <col min="9740" max="9740" width="9.42578125" customWidth="1"/>
    <col min="9741" max="9741" width="8.140625" customWidth="1"/>
    <col min="9742" max="9742" width="8.7109375" customWidth="1"/>
    <col min="9743" max="9743" width="14" customWidth="1"/>
    <col min="9985" max="9985" width="21.5703125" customWidth="1"/>
    <col min="9986" max="9986" width="8" customWidth="1"/>
    <col min="9987" max="9987" width="8.42578125" customWidth="1"/>
    <col min="9988" max="9988" width="9.42578125" customWidth="1"/>
    <col min="9989" max="9989" width="8.7109375" customWidth="1"/>
    <col min="9990" max="9990" width="8.85546875" customWidth="1"/>
    <col min="9991" max="9991" width="14" customWidth="1"/>
    <col min="9993" max="9993" width="21.7109375" customWidth="1"/>
    <col min="9994" max="9994" width="8" customWidth="1"/>
    <col min="9995" max="9995" width="8.42578125" customWidth="1"/>
    <col min="9996" max="9996" width="9.42578125" customWidth="1"/>
    <col min="9997" max="9997" width="8.140625" customWidth="1"/>
    <col min="9998" max="9998" width="8.7109375" customWidth="1"/>
    <col min="9999" max="9999" width="14" customWidth="1"/>
    <col min="10241" max="10241" width="21.5703125" customWidth="1"/>
    <col min="10242" max="10242" width="8" customWidth="1"/>
    <col min="10243" max="10243" width="8.42578125" customWidth="1"/>
    <col min="10244" max="10244" width="9.42578125" customWidth="1"/>
    <col min="10245" max="10245" width="8.7109375" customWidth="1"/>
    <col min="10246" max="10246" width="8.85546875" customWidth="1"/>
    <col min="10247" max="10247" width="14" customWidth="1"/>
    <col min="10249" max="10249" width="21.7109375" customWidth="1"/>
    <col min="10250" max="10250" width="8" customWidth="1"/>
    <col min="10251" max="10251" width="8.42578125" customWidth="1"/>
    <col min="10252" max="10252" width="9.42578125" customWidth="1"/>
    <col min="10253" max="10253" width="8.140625" customWidth="1"/>
    <col min="10254" max="10254" width="8.7109375" customWidth="1"/>
    <col min="10255" max="10255" width="14" customWidth="1"/>
    <col min="10497" max="10497" width="21.5703125" customWidth="1"/>
    <col min="10498" max="10498" width="8" customWidth="1"/>
    <col min="10499" max="10499" width="8.42578125" customWidth="1"/>
    <col min="10500" max="10500" width="9.42578125" customWidth="1"/>
    <col min="10501" max="10501" width="8.7109375" customWidth="1"/>
    <col min="10502" max="10502" width="8.85546875" customWidth="1"/>
    <col min="10503" max="10503" width="14" customWidth="1"/>
    <col min="10505" max="10505" width="21.7109375" customWidth="1"/>
    <col min="10506" max="10506" width="8" customWidth="1"/>
    <col min="10507" max="10507" width="8.42578125" customWidth="1"/>
    <col min="10508" max="10508" width="9.42578125" customWidth="1"/>
    <col min="10509" max="10509" width="8.140625" customWidth="1"/>
    <col min="10510" max="10510" width="8.7109375" customWidth="1"/>
    <col min="10511" max="10511" width="14" customWidth="1"/>
    <col min="10753" max="10753" width="21.5703125" customWidth="1"/>
    <col min="10754" max="10754" width="8" customWidth="1"/>
    <col min="10755" max="10755" width="8.42578125" customWidth="1"/>
    <col min="10756" max="10756" width="9.42578125" customWidth="1"/>
    <col min="10757" max="10757" width="8.7109375" customWidth="1"/>
    <col min="10758" max="10758" width="8.85546875" customWidth="1"/>
    <col min="10759" max="10759" width="14" customWidth="1"/>
    <col min="10761" max="10761" width="21.7109375" customWidth="1"/>
    <col min="10762" max="10762" width="8" customWidth="1"/>
    <col min="10763" max="10763" width="8.42578125" customWidth="1"/>
    <col min="10764" max="10764" width="9.42578125" customWidth="1"/>
    <col min="10765" max="10765" width="8.140625" customWidth="1"/>
    <col min="10766" max="10766" width="8.7109375" customWidth="1"/>
    <col min="10767" max="10767" width="14" customWidth="1"/>
    <col min="11009" max="11009" width="21.5703125" customWidth="1"/>
    <col min="11010" max="11010" width="8" customWidth="1"/>
    <col min="11011" max="11011" width="8.42578125" customWidth="1"/>
    <col min="11012" max="11012" width="9.42578125" customWidth="1"/>
    <col min="11013" max="11013" width="8.7109375" customWidth="1"/>
    <col min="11014" max="11014" width="8.85546875" customWidth="1"/>
    <col min="11015" max="11015" width="14" customWidth="1"/>
    <col min="11017" max="11017" width="21.7109375" customWidth="1"/>
    <col min="11018" max="11018" width="8" customWidth="1"/>
    <col min="11019" max="11019" width="8.42578125" customWidth="1"/>
    <col min="11020" max="11020" width="9.42578125" customWidth="1"/>
    <col min="11021" max="11021" width="8.140625" customWidth="1"/>
    <col min="11022" max="11022" width="8.7109375" customWidth="1"/>
    <col min="11023" max="11023" width="14" customWidth="1"/>
    <col min="11265" max="11265" width="21.5703125" customWidth="1"/>
    <col min="11266" max="11266" width="8" customWidth="1"/>
    <col min="11267" max="11267" width="8.42578125" customWidth="1"/>
    <col min="11268" max="11268" width="9.42578125" customWidth="1"/>
    <col min="11269" max="11269" width="8.7109375" customWidth="1"/>
    <col min="11270" max="11270" width="8.85546875" customWidth="1"/>
    <col min="11271" max="11271" width="14" customWidth="1"/>
    <col min="11273" max="11273" width="21.7109375" customWidth="1"/>
    <col min="11274" max="11274" width="8" customWidth="1"/>
    <col min="11275" max="11275" width="8.42578125" customWidth="1"/>
    <col min="11276" max="11276" width="9.42578125" customWidth="1"/>
    <col min="11277" max="11277" width="8.140625" customWidth="1"/>
    <col min="11278" max="11278" width="8.7109375" customWidth="1"/>
    <col min="11279" max="11279" width="14" customWidth="1"/>
    <col min="11521" max="11521" width="21.5703125" customWidth="1"/>
    <col min="11522" max="11522" width="8" customWidth="1"/>
    <col min="11523" max="11523" width="8.42578125" customWidth="1"/>
    <col min="11524" max="11524" width="9.42578125" customWidth="1"/>
    <col min="11525" max="11525" width="8.7109375" customWidth="1"/>
    <col min="11526" max="11526" width="8.85546875" customWidth="1"/>
    <col min="11527" max="11527" width="14" customWidth="1"/>
    <col min="11529" max="11529" width="21.7109375" customWidth="1"/>
    <col min="11530" max="11530" width="8" customWidth="1"/>
    <col min="11531" max="11531" width="8.42578125" customWidth="1"/>
    <col min="11532" max="11532" width="9.42578125" customWidth="1"/>
    <col min="11533" max="11533" width="8.140625" customWidth="1"/>
    <col min="11534" max="11534" width="8.7109375" customWidth="1"/>
    <col min="11535" max="11535" width="14" customWidth="1"/>
    <col min="11777" max="11777" width="21.5703125" customWidth="1"/>
    <col min="11778" max="11778" width="8" customWidth="1"/>
    <col min="11779" max="11779" width="8.42578125" customWidth="1"/>
    <col min="11780" max="11780" width="9.42578125" customWidth="1"/>
    <col min="11781" max="11781" width="8.7109375" customWidth="1"/>
    <col min="11782" max="11782" width="8.85546875" customWidth="1"/>
    <col min="11783" max="11783" width="14" customWidth="1"/>
    <col min="11785" max="11785" width="21.7109375" customWidth="1"/>
    <col min="11786" max="11786" width="8" customWidth="1"/>
    <col min="11787" max="11787" width="8.42578125" customWidth="1"/>
    <col min="11788" max="11788" width="9.42578125" customWidth="1"/>
    <col min="11789" max="11789" width="8.140625" customWidth="1"/>
    <col min="11790" max="11790" width="8.7109375" customWidth="1"/>
    <col min="11791" max="11791" width="14" customWidth="1"/>
    <col min="12033" max="12033" width="21.5703125" customWidth="1"/>
    <col min="12034" max="12034" width="8" customWidth="1"/>
    <col min="12035" max="12035" width="8.42578125" customWidth="1"/>
    <col min="12036" max="12036" width="9.42578125" customWidth="1"/>
    <col min="12037" max="12037" width="8.7109375" customWidth="1"/>
    <col min="12038" max="12038" width="8.85546875" customWidth="1"/>
    <col min="12039" max="12039" width="14" customWidth="1"/>
    <col min="12041" max="12041" width="21.7109375" customWidth="1"/>
    <col min="12042" max="12042" width="8" customWidth="1"/>
    <col min="12043" max="12043" width="8.42578125" customWidth="1"/>
    <col min="12044" max="12044" width="9.42578125" customWidth="1"/>
    <col min="12045" max="12045" width="8.140625" customWidth="1"/>
    <col min="12046" max="12046" width="8.7109375" customWidth="1"/>
    <col min="12047" max="12047" width="14" customWidth="1"/>
    <col min="12289" max="12289" width="21.5703125" customWidth="1"/>
    <col min="12290" max="12290" width="8" customWidth="1"/>
    <col min="12291" max="12291" width="8.42578125" customWidth="1"/>
    <col min="12292" max="12292" width="9.42578125" customWidth="1"/>
    <col min="12293" max="12293" width="8.7109375" customWidth="1"/>
    <col min="12294" max="12294" width="8.85546875" customWidth="1"/>
    <col min="12295" max="12295" width="14" customWidth="1"/>
    <col min="12297" max="12297" width="21.7109375" customWidth="1"/>
    <col min="12298" max="12298" width="8" customWidth="1"/>
    <col min="12299" max="12299" width="8.42578125" customWidth="1"/>
    <col min="12300" max="12300" width="9.42578125" customWidth="1"/>
    <col min="12301" max="12301" width="8.140625" customWidth="1"/>
    <col min="12302" max="12302" width="8.7109375" customWidth="1"/>
    <col min="12303" max="12303" width="14" customWidth="1"/>
    <col min="12545" max="12545" width="21.5703125" customWidth="1"/>
    <col min="12546" max="12546" width="8" customWidth="1"/>
    <col min="12547" max="12547" width="8.42578125" customWidth="1"/>
    <col min="12548" max="12548" width="9.42578125" customWidth="1"/>
    <col min="12549" max="12549" width="8.7109375" customWidth="1"/>
    <col min="12550" max="12550" width="8.85546875" customWidth="1"/>
    <col min="12551" max="12551" width="14" customWidth="1"/>
    <col min="12553" max="12553" width="21.7109375" customWidth="1"/>
    <col min="12554" max="12554" width="8" customWidth="1"/>
    <col min="12555" max="12555" width="8.42578125" customWidth="1"/>
    <col min="12556" max="12556" width="9.42578125" customWidth="1"/>
    <col min="12557" max="12557" width="8.140625" customWidth="1"/>
    <col min="12558" max="12558" width="8.7109375" customWidth="1"/>
    <col min="12559" max="12559" width="14" customWidth="1"/>
    <col min="12801" max="12801" width="21.5703125" customWidth="1"/>
    <col min="12802" max="12802" width="8" customWidth="1"/>
    <col min="12803" max="12803" width="8.42578125" customWidth="1"/>
    <col min="12804" max="12804" width="9.42578125" customWidth="1"/>
    <col min="12805" max="12805" width="8.7109375" customWidth="1"/>
    <col min="12806" max="12806" width="8.85546875" customWidth="1"/>
    <col min="12807" max="12807" width="14" customWidth="1"/>
    <col min="12809" max="12809" width="21.7109375" customWidth="1"/>
    <col min="12810" max="12810" width="8" customWidth="1"/>
    <col min="12811" max="12811" width="8.42578125" customWidth="1"/>
    <col min="12812" max="12812" width="9.42578125" customWidth="1"/>
    <col min="12813" max="12813" width="8.140625" customWidth="1"/>
    <col min="12814" max="12814" width="8.7109375" customWidth="1"/>
    <col min="12815" max="12815" width="14" customWidth="1"/>
    <col min="13057" max="13057" width="21.5703125" customWidth="1"/>
    <col min="13058" max="13058" width="8" customWidth="1"/>
    <col min="13059" max="13059" width="8.42578125" customWidth="1"/>
    <col min="13060" max="13060" width="9.42578125" customWidth="1"/>
    <col min="13061" max="13061" width="8.7109375" customWidth="1"/>
    <col min="13062" max="13062" width="8.85546875" customWidth="1"/>
    <col min="13063" max="13063" width="14" customWidth="1"/>
    <col min="13065" max="13065" width="21.7109375" customWidth="1"/>
    <col min="13066" max="13066" width="8" customWidth="1"/>
    <col min="13067" max="13067" width="8.42578125" customWidth="1"/>
    <col min="13068" max="13068" width="9.42578125" customWidth="1"/>
    <col min="13069" max="13069" width="8.140625" customWidth="1"/>
    <col min="13070" max="13070" width="8.7109375" customWidth="1"/>
    <col min="13071" max="13071" width="14" customWidth="1"/>
    <col min="13313" max="13313" width="21.5703125" customWidth="1"/>
    <col min="13314" max="13314" width="8" customWidth="1"/>
    <col min="13315" max="13315" width="8.42578125" customWidth="1"/>
    <col min="13316" max="13316" width="9.42578125" customWidth="1"/>
    <col min="13317" max="13317" width="8.7109375" customWidth="1"/>
    <col min="13318" max="13318" width="8.85546875" customWidth="1"/>
    <col min="13319" max="13319" width="14" customWidth="1"/>
    <col min="13321" max="13321" width="21.7109375" customWidth="1"/>
    <col min="13322" max="13322" width="8" customWidth="1"/>
    <col min="13323" max="13323" width="8.42578125" customWidth="1"/>
    <col min="13324" max="13324" width="9.42578125" customWidth="1"/>
    <col min="13325" max="13325" width="8.140625" customWidth="1"/>
    <col min="13326" max="13326" width="8.7109375" customWidth="1"/>
    <col min="13327" max="13327" width="14" customWidth="1"/>
    <col min="13569" max="13569" width="21.5703125" customWidth="1"/>
    <col min="13570" max="13570" width="8" customWidth="1"/>
    <col min="13571" max="13571" width="8.42578125" customWidth="1"/>
    <col min="13572" max="13572" width="9.42578125" customWidth="1"/>
    <col min="13573" max="13573" width="8.7109375" customWidth="1"/>
    <col min="13574" max="13574" width="8.85546875" customWidth="1"/>
    <col min="13575" max="13575" width="14" customWidth="1"/>
    <col min="13577" max="13577" width="21.7109375" customWidth="1"/>
    <col min="13578" max="13578" width="8" customWidth="1"/>
    <col min="13579" max="13579" width="8.42578125" customWidth="1"/>
    <col min="13580" max="13580" width="9.42578125" customWidth="1"/>
    <col min="13581" max="13581" width="8.140625" customWidth="1"/>
    <col min="13582" max="13582" width="8.7109375" customWidth="1"/>
    <col min="13583" max="13583" width="14" customWidth="1"/>
    <col min="13825" max="13825" width="21.5703125" customWidth="1"/>
    <col min="13826" max="13826" width="8" customWidth="1"/>
    <col min="13827" max="13827" width="8.42578125" customWidth="1"/>
    <col min="13828" max="13828" width="9.42578125" customWidth="1"/>
    <col min="13829" max="13829" width="8.7109375" customWidth="1"/>
    <col min="13830" max="13830" width="8.85546875" customWidth="1"/>
    <col min="13831" max="13831" width="14" customWidth="1"/>
    <col min="13833" max="13833" width="21.7109375" customWidth="1"/>
    <col min="13834" max="13834" width="8" customWidth="1"/>
    <col min="13835" max="13835" width="8.42578125" customWidth="1"/>
    <col min="13836" max="13836" width="9.42578125" customWidth="1"/>
    <col min="13837" max="13837" width="8.140625" customWidth="1"/>
    <col min="13838" max="13838" width="8.7109375" customWidth="1"/>
    <col min="13839" max="13839" width="14" customWidth="1"/>
    <col min="14081" max="14081" width="21.5703125" customWidth="1"/>
    <col min="14082" max="14082" width="8" customWidth="1"/>
    <col min="14083" max="14083" width="8.42578125" customWidth="1"/>
    <col min="14084" max="14084" width="9.42578125" customWidth="1"/>
    <col min="14085" max="14085" width="8.7109375" customWidth="1"/>
    <col min="14086" max="14086" width="8.85546875" customWidth="1"/>
    <col min="14087" max="14087" width="14" customWidth="1"/>
    <col min="14089" max="14089" width="21.7109375" customWidth="1"/>
    <col min="14090" max="14090" width="8" customWidth="1"/>
    <col min="14091" max="14091" width="8.42578125" customWidth="1"/>
    <col min="14092" max="14092" width="9.42578125" customWidth="1"/>
    <col min="14093" max="14093" width="8.140625" customWidth="1"/>
    <col min="14094" max="14094" width="8.7109375" customWidth="1"/>
    <col min="14095" max="14095" width="14" customWidth="1"/>
    <col min="14337" max="14337" width="21.5703125" customWidth="1"/>
    <col min="14338" max="14338" width="8" customWidth="1"/>
    <col min="14339" max="14339" width="8.42578125" customWidth="1"/>
    <col min="14340" max="14340" width="9.42578125" customWidth="1"/>
    <col min="14341" max="14341" width="8.7109375" customWidth="1"/>
    <col min="14342" max="14342" width="8.85546875" customWidth="1"/>
    <col min="14343" max="14343" width="14" customWidth="1"/>
    <col min="14345" max="14345" width="21.7109375" customWidth="1"/>
    <col min="14346" max="14346" width="8" customWidth="1"/>
    <col min="14347" max="14347" width="8.42578125" customWidth="1"/>
    <col min="14348" max="14348" width="9.42578125" customWidth="1"/>
    <col min="14349" max="14349" width="8.140625" customWidth="1"/>
    <col min="14350" max="14350" width="8.7109375" customWidth="1"/>
    <col min="14351" max="14351" width="14" customWidth="1"/>
    <col min="14593" max="14593" width="21.5703125" customWidth="1"/>
    <col min="14594" max="14594" width="8" customWidth="1"/>
    <col min="14595" max="14595" width="8.42578125" customWidth="1"/>
    <col min="14596" max="14596" width="9.42578125" customWidth="1"/>
    <col min="14597" max="14597" width="8.7109375" customWidth="1"/>
    <col min="14598" max="14598" width="8.85546875" customWidth="1"/>
    <col min="14599" max="14599" width="14" customWidth="1"/>
    <col min="14601" max="14601" width="21.7109375" customWidth="1"/>
    <col min="14602" max="14602" width="8" customWidth="1"/>
    <col min="14603" max="14603" width="8.42578125" customWidth="1"/>
    <col min="14604" max="14604" width="9.42578125" customWidth="1"/>
    <col min="14605" max="14605" width="8.140625" customWidth="1"/>
    <col min="14606" max="14606" width="8.7109375" customWidth="1"/>
    <col min="14607" max="14607" width="14" customWidth="1"/>
    <col min="14849" max="14849" width="21.5703125" customWidth="1"/>
    <col min="14850" max="14850" width="8" customWidth="1"/>
    <col min="14851" max="14851" width="8.42578125" customWidth="1"/>
    <col min="14852" max="14852" width="9.42578125" customWidth="1"/>
    <col min="14853" max="14853" width="8.7109375" customWidth="1"/>
    <col min="14854" max="14854" width="8.85546875" customWidth="1"/>
    <col min="14855" max="14855" width="14" customWidth="1"/>
    <col min="14857" max="14857" width="21.7109375" customWidth="1"/>
    <col min="14858" max="14858" width="8" customWidth="1"/>
    <col min="14859" max="14859" width="8.42578125" customWidth="1"/>
    <col min="14860" max="14860" width="9.42578125" customWidth="1"/>
    <col min="14861" max="14861" width="8.140625" customWidth="1"/>
    <col min="14862" max="14862" width="8.7109375" customWidth="1"/>
    <col min="14863" max="14863" width="14" customWidth="1"/>
    <col min="15105" max="15105" width="21.5703125" customWidth="1"/>
    <col min="15106" max="15106" width="8" customWidth="1"/>
    <col min="15107" max="15107" width="8.42578125" customWidth="1"/>
    <col min="15108" max="15108" width="9.42578125" customWidth="1"/>
    <col min="15109" max="15109" width="8.7109375" customWidth="1"/>
    <col min="15110" max="15110" width="8.85546875" customWidth="1"/>
    <col min="15111" max="15111" width="14" customWidth="1"/>
    <col min="15113" max="15113" width="21.7109375" customWidth="1"/>
    <col min="15114" max="15114" width="8" customWidth="1"/>
    <col min="15115" max="15115" width="8.42578125" customWidth="1"/>
    <col min="15116" max="15116" width="9.42578125" customWidth="1"/>
    <col min="15117" max="15117" width="8.140625" customWidth="1"/>
    <col min="15118" max="15118" width="8.7109375" customWidth="1"/>
    <col min="15119" max="15119" width="14" customWidth="1"/>
    <col min="15361" max="15361" width="21.5703125" customWidth="1"/>
    <col min="15362" max="15362" width="8" customWidth="1"/>
    <col min="15363" max="15363" width="8.42578125" customWidth="1"/>
    <col min="15364" max="15364" width="9.42578125" customWidth="1"/>
    <col min="15365" max="15365" width="8.7109375" customWidth="1"/>
    <col min="15366" max="15366" width="8.85546875" customWidth="1"/>
    <col min="15367" max="15367" width="14" customWidth="1"/>
    <col min="15369" max="15369" width="21.7109375" customWidth="1"/>
    <col min="15370" max="15370" width="8" customWidth="1"/>
    <col min="15371" max="15371" width="8.42578125" customWidth="1"/>
    <col min="15372" max="15372" width="9.42578125" customWidth="1"/>
    <col min="15373" max="15373" width="8.140625" customWidth="1"/>
    <col min="15374" max="15374" width="8.7109375" customWidth="1"/>
    <col min="15375" max="15375" width="14" customWidth="1"/>
    <col min="15617" max="15617" width="21.5703125" customWidth="1"/>
    <col min="15618" max="15618" width="8" customWidth="1"/>
    <col min="15619" max="15619" width="8.42578125" customWidth="1"/>
    <col min="15620" max="15620" width="9.42578125" customWidth="1"/>
    <col min="15621" max="15621" width="8.7109375" customWidth="1"/>
    <col min="15622" max="15622" width="8.85546875" customWidth="1"/>
    <col min="15623" max="15623" width="14" customWidth="1"/>
    <col min="15625" max="15625" width="21.7109375" customWidth="1"/>
    <col min="15626" max="15626" width="8" customWidth="1"/>
    <col min="15627" max="15627" width="8.42578125" customWidth="1"/>
    <col min="15628" max="15628" width="9.42578125" customWidth="1"/>
    <col min="15629" max="15629" width="8.140625" customWidth="1"/>
    <col min="15630" max="15630" width="8.7109375" customWidth="1"/>
    <col min="15631" max="15631" width="14" customWidth="1"/>
    <col min="15873" max="15873" width="21.5703125" customWidth="1"/>
    <col min="15874" max="15874" width="8" customWidth="1"/>
    <col min="15875" max="15875" width="8.42578125" customWidth="1"/>
    <col min="15876" max="15876" width="9.42578125" customWidth="1"/>
    <col min="15877" max="15877" width="8.7109375" customWidth="1"/>
    <col min="15878" max="15878" width="8.85546875" customWidth="1"/>
    <col min="15879" max="15879" width="14" customWidth="1"/>
    <col min="15881" max="15881" width="21.7109375" customWidth="1"/>
    <col min="15882" max="15882" width="8" customWidth="1"/>
    <col min="15883" max="15883" width="8.42578125" customWidth="1"/>
    <col min="15884" max="15884" width="9.42578125" customWidth="1"/>
    <col min="15885" max="15885" width="8.140625" customWidth="1"/>
    <col min="15886" max="15886" width="8.7109375" customWidth="1"/>
    <col min="15887" max="15887" width="14" customWidth="1"/>
    <col min="16129" max="16129" width="21.5703125" customWidth="1"/>
    <col min="16130" max="16130" width="8" customWidth="1"/>
    <col min="16131" max="16131" width="8.42578125" customWidth="1"/>
    <col min="16132" max="16132" width="9.42578125" customWidth="1"/>
    <col min="16133" max="16133" width="8.7109375" customWidth="1"/>
    <col min="16134" max="16134" width="8.85546875" customWidth="1"/>
    <col min="16135" max="16135" width="14" customWidth="1"/>
    <col min="16137" max="16137" width="21.7109375" customWidth="1"/>
    <col min="16138" max="16138" width="8" customWidth="1"/>
    <col min="16139" max="16139" width="8.42578125" customWidth="1"/>
    <col min="16140" max="16140" width="9.42578125" customWidth="1"/>
    <col min="16141" max="16141" width="8.140625" customWidth="1"/>
    <col min="16142" max="16142" width="8.7109375" customWidth="1"/>
    <col min="16143" max="16143" width="14" customWidth="1"/>
  </cols>
  <sheetData>
    <row r="1" spans="1:15" ht="24" customHeight="1" thickBot="1" x14ac:dyDescent="0.55000000000000004">
      <c r="A1" s="1" t="s">
        <v>189</v>
      </c>
      <c r="B1" s="2"/>
      <c r="C1" s="2"/>
      <c r="D1" s="2"/>
      <c r="E1" s="2"/>
      <c r="F1" s="2"/>
      <c r="G1" s="2"/>
      <c r="I1" s="1" t="s">
        <v>190</v>
      </c>
      <c r="J1" s="2"/>
      <c r="K1" s="2"/>
      <c r="L1" s="2"/>
      <c r="M1" s="2"/>
      <c r="N1" s="2"/>
      <c r="O1" s="2"/>
    </row>
    <row r="2" spans="1:15" ht="24" customHeight="1" thickBot="1" x14ac:dyDescent="0.55000000000000004">
      <c r="A2" s="34" t="s">
        <v>191</v>
      </c>
      <c r="B2" s="11" t="s">
        <v>1</v>
      </c>
      <c r="C2" s="35">
        <v>19998</v>
      </c>
      <c r="D2" s="36">
        <v>20210</v>
      </c>
      <c r="E2" s="695" t="s">
        <v>171</v>
      </c>
      <c r="F2" s="696"/>
      <c r="G2" s="11" t="s">
        <v>131</v>
      </c>
      <c r="I2" s="37" t="s">
        <v>191</v>
      </c>
      <c r="J2" s="10" t="s">
        <v>1</v>
      </c>
      <c r="K2" s="35">
        <v>19998</v>
      </c>
      <c r="L2" s="38">
        <v>20210</v>
      </c>
      <c r="M2" s="695" t="s">
        <v>171</v>
      </c>
      <c r="N2" s="696"/>
      <c r="O2" s="11" t="s">
        <v>131</v>
      </c>
    </row>
    <row r="3" spans="1:15" ht="24" customHeight="1" x14ac:dyDescent="0.5">
      <c r="A3" s="697" t="s">
        <v>192</v>
      </c>
      <c r="B3" s="698"/>
      <c r="C3" s="698"/>
      <c r="D3" s="698"/>
      <c r="E3" s="698"/>
      <c r="F3" s="698"/>
      <c r="G3" s="699"/>
      <c r="I3" s="39" t="s">
        <v>193</v>
      </c>
      <c r="J3" s="15" t="s">
        <v>22</v>
      </c>
      <c r="K3" s="40">
        <v>5.0000000000000001E-4</v>
      </c>
      <c r="L3" s="41" t="s">
        <v>62</v>
      </c>
      <c r="M3" s="704">
        <v>2.0000000000000001E-4</v>
      </c>
      <c r="N3" s="705"/>
      <c r="O3" s="42" t="s">
        <v>194</v>
      </c>
    </row>
    <row r="4" spans="1:15" ht="24" customHeight="1" x14ac:dyDescent="0.5">
      <c r="A4" s="43" t="s">
        <v>195</v>
      </c>
      <c r="B4" s="44" t="s">
        <v>173</v>
      </c>
      <c r="C4" s="45" t="s">
        <v>62</v>
      </c>
      <c r="D4" s="46" t="s">
        <v>62</v>
      </c>
      <c r="E4" s="706">
        <v>4.0000000000000001E-3</v>
      </c>
      <c r="F4" s="707"/>
      <c r="G4" s="47" t="s">
        <v>196</v>
      </c>
      <c r="I4" s="48" t="s">
        <v>197</v>
      </c>
      <c r="J4" s="4" t="s">
        <v>22</v>
      </c>
      <c r="K4" s="49">
        <v>8.9999999999999998E-4</v>
      </c>
      <c r="L4" s="50" t="s">
        <v>62</v>
      </c>
      <c r="M4" s="708">
        <v>2.9999999999999997E-4</v>
      </c>
      <c r="N4" s="709"/>
      <c r="O4" s="47" t="s">
        <v>198</v>
      </c>
    </row>
    <row r="5" spans="1:15" ht="24" customHeight="1" x14ac:dyDescent="0.5">
      <c r="A5" s="43" t="s">
        <v>199</v>
      </c>
      <c r="B5" s="44" t="s">
        <v>173</v>
      </c>
      <c r="C5" s="45" t="s">
        <v>62</v>
      </c>
      <c r="D5" s="46" t="s">
        <v>62</v>
      </c>
      <c r="E5" s="706">
        <v>8.0000000000000002E-3</v>
      </c>
      <c r="F5" s="707"/>
      <c r="G5" s="47" t="s">
        <v>200</v>
      </c>
      <c r="I5" s="51" t="s">
        <v>201</v>
      </c>
      <c r="J5" s="4" t="s">
        <v>22</v>
      </c>
      <c r="K5" s="45" t="s">
        <v>62</v>
      </c>
      <c r="L5" s="52" t="s">
        <v>62</v>
      </c>
      <c r="M5" s="706">
        <v>5.0000000000000001E-3</v>
      </c>
      <c r="N5" s="707"/>
      <c r="O5" s="47" t="s">
        <v>202</v>
      </c>
    </row>
    <row r="6" spans="1:15" ht="24" customHeight="1" x14ac:dyDescent="0.5">
      <c r="A6" s="43"/>
      <c r="B6" s="44" t="s">
        <v>173</v>
      </c>
      <c r="C6" s="45" t="s">
        <v>62</v>
      </c>
      <c r="D6" s="46" t="s">
        <v>62</v>
      </c>
      <c r="E6" s="706">
        <v>4.0000000000000001E-3</v>
      </c>
      <c r="F6" s="707"/>
      <c r="G6" s="47" t="s">
        <v>203</v>
      </c>
      <c r="I6" s="51" t="s">
        <v>204</v>
      </c>
      <c r="J6" s="4" t="s">
        <v>22</v>
      </c>
      <c r="K6" s="45" t="s">
        <v>62</v>
      </c>
      <c r="L6" s="52" t="s">
        <v>62</v>
      </c>
      <c r="M6" s="706">
        <v>5.0000000000000001E-3</v>
      </c>
      <c r="N6" s="707"/>
      <c r="O6" s="47" t="s">
        <v>205</v>
      </c>
    </row>
    <row r="7" spans="1:15" ht="24" customHeight="1" thickBot="1" x14ac:dyDescent="0.55000000000000004">
      <c r="A7" s="43"/>
      <c r="B7" s="44" t="s">
        <v>173</v>
      </c>
      <c r="C7" s="45" t="s">
        <v>62</v>
      </c>
      <c r="D7" s="46" t="s">
        <v>62</v>
      </c>
      <c r="E7" s="706">
        <v>4.0000000000000001E-3</v>
      </c>
      <c r="F7" s="707"/>
      <c r="G7" s="53"/>
      <c r="I7" s="54" t="s">
        <v>206</v>
      </c>
      <c r="J7" s="5" t="s">
        <v>22</v>
      </c>
      <c r="K7" s="55" t="s">
        <v>62</v>
      </c>
      <c r="L7" s="55" t="s">
        <v>62</v>
      </c>
      <c r="M7" s="710">
        <v>5.0000000000000001E-3</v>
      </c>
      <c r="N7" s="711"/>
      <c r="O7" s="56" t="s">
        <v>207</v>
      </c>
    </row>
    <row r="8" spans="1:15" ht="24" customHeight="1" x14ac:dyDescent="0.5">
      <c r="A8" s="43"/>
      <c r="B8" s="44" t="s">
        <v>173</v>
      </c>
      <c r="C8" s="45" t="s">
        <v>62</v>
      </c>
      <c r="D8" s="46" t="s">
        <v>62</v>
      </c>
      <c r="E8" s="706">
        <v>4.0000000000000001E-3</v>
      </c>
      <c r="F8" s="707"/>
      <c r="G8" s="53"/>
      <c r="I8" s="8" t="s">
        <v>75</v>
      </c>
      <c r="J8" s="2"/>
      <c r="K8" s="2"/>
      <c r="L8" s="2"/>
      <c r="M8" s="2"/>
      <c r="N8" s="57"/>
      <c r="O8" s="57"/>
    </row>
    <row r="9" spans="1:15" ht="24" customHeight="1" x14ac:dyDescent="0.5">
      <c r="A9" s="43"/>
      <c r="B9" s="44" t="s">
        <v>173</v>
      </c>
      <c r="C9" s="45" t="s">
        <v>62</v>
      </c>
      <c r="D9" s="46" t="s">
        <v>62</v>
      </c>
      <c r="E9" s="706">
        <v>4.0000000000000001E-3</v>
      </c>
      <c r="F9" s="707"/>
      <c r="G9" s="53"/>
      <c r="I9" s="2" t="s">
        <v>208</v>
      </c>
      <c r="J9" s="2"/>
      <c r="K9" s="2"/>
      <c r="L9" s="2"/>
      <c r="M9" s="2"/>
      <c r="N9" s="2"/>
      <c r="O9" s="2"/>
    </row>
    <row r="10" spans="1:15" ht="24" customHeight="1" x14ac:dyDescent="0.5">
      <c r="A10" s="43" t="s">
        <v>209</v>
      </c>
      <c r="B10" s="44" t="s">
        <v>173</v>
      </c>
      <c r="C10" s="45" t="s">
        <v>62</v>
      </c>
      <c r="D10" s="46" t="s">
        <v>62</v>
      </c>
      <c r="E10" s="706">
        <v>8.0000000000000002E-3</v>
      </c>
      <c r="F10" s="707"/>
      <c r="G10" s="53" t="s">
        <v>69</v>
      </c>
    </row>
    <row r="11" spans="1:15" ht="24" customHeight="1" x14ac:dyDescent="0.5">
      <c r="A11" s="43" t="s">
        <v>210</v>
      </c>
      <c r="B11" s="44" t="s">
        <v>173</v>
      </c>
      <c r="C11" s="45" t="s">
        <v>62</v>
      </c>
      <c r="D11" s="46" t="s">
        <v>62</v>
      </c>
      <c r="E11" s="706">
        <v>1.2E-2</v>
      </c>
      <c r="F11" s="707"/>
      <c r="G11" s="53"/>
    </row>
    <row r="12" spans="1:15" ht="24" customHeight="1" x14ac:dyDescent="0.5">
      <c r="A12" s="43" t="s">
        <v>211</v>
      </c>
      <c r="B12" s="44" t="s">
        <v>173</v>
      </c>
      <c r="C12" s="45" t="s">
        <v>62</v>
      </c>
      <c r="D12" s="46" t="s">
        <v>62</v>
      </c>
      <c r="E12" s="706">
        <v>1.2E-2</v>
      </c>
      <c r="F12" s="707"/>
      <c r="G12" s="53"/>
    </row>
    <row r="13" spans="1:15" ht="24" customHeight="1" x14ac:dyDescent="0.5">
      <c r="A13" s="43" t="s">
        <v>212</v>
      </c>
      <c r="B13" s="44" t="s">
        <v>173</v>
      </c>
      <c r="C13" s="45" t="s">
        <v>62</v>
      </c>
      <c r="D13" s="46" t="s">
        <v>62</v>
      </c>
      <c r="E13" s="706">
        <v>8.0000000000000002E-3</v>
      </c>
      <c r="F13" s="707"/>
      <c r="G13" s="53"/>
    </row>
    <row r="14" spans="1:15" ht="24" customHeight="1" x14ac:dyDescent="0.5">
      <c r="A14" s="43" t="s">
        <v>213</v>
      </c>
      <c r="B14" s="44" t="s">
        <v>173</v>
      </c>
      <c r="C14" s="45" t="s">
        <v>62</v>
      </c>
      <c r="D14" s="46" t="s">
        <v>62</v>
      </c>
      <c r="E14" s="706">
        <v>8.0000000000000002E-3</v>
      </c>
      <c r="F14" s="707"/>
      <c r="G14" s="53"/>
    </row>
    <row r="15" spans="1:15" ht="24" customHeight="1" x14ac:dyDescent="0.5">
      <c r="A15" s="43" t="s">
        <v>214</v>
      </c>
      <c r="B15" s="44" t="s">
        <v>173</v>
      </c>
      <c r="C15" s="45" t="s">
        <v>62</v>
      </c>
      <c r="D15" s="46" t="s">
        <v>62</v>
      </c>
      <c r="E15" s="706">
        <v>1.2E-2</v>
      </c>
      <c r="F15" s="707"/>
      <c r="G15" s="53"/>
    </row>
    <row r="16" spans="1:15" ht="24" customHeight="1" x14ac:dyDescent="0.5">
      <c r="A16" s="43" t="s">
        <v>215</v>
      </c>
      <c r="B16" s="44" t="s">
        <v>173</v>
      </c>
      <c r="C16" s="45" t="s">
        <v>62</v>
      </c>
      <c r="D16" s="46" t="s">
        <v>62</v>
      </c>
      <c r="E16" s="706">
        <v>8.0000000000000002E-3</v>
      </c>
      <c r="F16" s="707"/>
      <c r="G16" s="53"/>
    </row>
    <row r="17" spans="1:7" ht="24" customHeight="1" x14ac:dyDescent="0.5">
      <c r="A17" s="43" t="s">
        <v>216</v>
      </c>
      <c r="B17" s="44" t="s">
        <v>173</v>
      </c>
      <c r="C17" s="45" t="s">
        <v>62</v>
      </c>
      <c r="D17" s="46" t="s">
        <v>62</v>
      </c>
      <c r="E17" s="706">
        <v>1.2E-2</v>
      </c>
      <c r="F17" s="707"/>
      <c r="G17" s="53"/>
    </row>
    <row r="18" spans="1:7" ht="24" customHeight="1" x14ac:dyDescent="0.5">
      <c r="A18" s="43" t="s">
        <v>217</v>
      </c>
      <c r="B18" s="44" t="s">
        <v>173</v>
      </c>
      <c r="C18" s="45" t="s">
        <v>62</v>
      </c>
      <c r="D18" s="46" t="s">
        <v>62</v>
      </c>
      <c r="E18" s="706">
        <v>4.0000000000000001E-3</v>
      </c>
      <c r="F18" s="707"/>
      <c r="G18" s="7" t="s">
        <v>218</v>
      </c>
    </row>
    <row r="19" spans="1:7" ht="24" customHeight="1" x14ac:dyDescent="0.5">
      <c r="A19" s="58" t="s">
        <v>219</v>
      </c>
      <c r="B19" s="44" t="s">
        <v>173</v>
      </c>
      <c r="C19" s="45" t="s">
        <v>62</v>
      </c>
      <c r="D19" s="46" t="s">
        <v>62</v>
      </c>
      <c r="E19" s="706">
        <v>4.0000000000000001E-3</v>
      </c>
      <c r="F19" s="707"/>
      <c r="G19" s="6" t="s">
        <v>220</v>
      </c>
    </row>
    <row r="20" spans="1:7" ht="24" customHeight="1" x14ac:dyDescent="0.5">
      <c r="A20" s="712" t="s">
        <v>221</v>
      </c>
      <c r="B20" s="713"/>
      <c r="C20" s="713"/>
      <c r="D20" s="713"/>
      <c r="E20" s="713"/>
      <c r="F20" s="713"/>
      <c r="G20" s="714"/>
    </row>
    <row r="21" spans="1:7" ht="24" customHeight="1" x14ac:dyDescent="0.5">
      <c r="A21" s="58" t="s">
        <v>222</v>
      </c>
      <c r="B21" s="44" t="s">
        <v>223</v>
      </c>
      <c r="C21" s="59" t="s">
        <v>62</v>
      </c>
      <c r="D21" s="60" t="s">
        <v>62</v>
      </c>
      <c r="E21" s="715">
        <v>0.02</v>
      </c>
      <c r="F21" s="716"/>
      <c r="G21" s="53"/>
    </row>
    <row r="22" spans="1:7" ht="24" customHeight="1" x14ac:dyDescent="0.5">
      <c r="A22" s="58" t="s">
        <v>224</v>
      </c>
      <c r="B22" s="44" t="s">
        <v>223</v>
      </c>
      <c r="C22" s="46" t="s">
        <v>62</v>
      </c>
      <c r="D22" s="60" t="s">
        <v>62</v>
      </c>
      <c r="E22" s="715">
        <v>0.02</v>
      </c>
      <c r="F22" s="716"/>
      <c r="G22" s="53"/>
    </row>
    <row r="23" spans="1:7" ht="24" customHeight="1" x14ac:dyDescent="0.5">
      <c r="A23" s="58" t="s">
        <v>225</v>
      </c>
      <c r="B23" s="44" t="s">
        <v>223</v>
      </c>
      <c r="C23" s="46" t="s">
        <v>62</v>
      </c>
      <c r="D23" s="60" t="s">
        <v>62</v>
      </c>
      <c r="E23" s="715">
        <v>0.02</v>
      </c>
      <c r="F23" s="716"/>
      <c r="G23" s="53"/>
    </row>
    <row r="24" spans="1:7" ht="24" customHeight="1" x14ac:dyDescent="0.5">
      <c r="A24" s="58" t="s">
        <v>226</v>
      </c>
      <c r="B24" s="44" t="s">
        <v>223</v>
      </c>
      <c r="C24" s="46" t="s">
        <v>62</v>
      </c>
      <c r="D24" s="60" t="s">
        <v>62</v>
      </c>
      <c r="E24" s="715">
        <v>0.02</v>
      </c>
      <c r="F24" s="716"/>
      <c r="G24" s="53"/>
    </row>
    <row r="25" spans="1:7" ht="24" customHeight="1" x14ac:dyDescent="0.5">
      <c r="A25" s="58" t="s">
        <v>227</v>
      </c>
      <c r="B25" s="44" t="s">
        <v>223</v>
      </c>
      <c r="C25" s="46" t="s">
        <v>62</v>
      </c>
      <c r="D25" s="60" t="s">
        <v>62</v>
      </c>
      <c r="E25" s="715">
        <v>0.02</v>
      </c>
      <c r="F25" s="716"/>
      <c r="G25" s="53"/>
    </row>
    <row r="26" spans="1:7" ht="24" customHeight="1" x14ac:dyDescent="0.5">
      <c r="A26" s="58" t="s">
        <v>228</v>
      </c>
      <c r="B26" s="44" t="s">
        <v>223</v>
      </c>
      <c r="C26" s="46" t="s">
        <v>62</v>
      </c>
      <c r="D26" s="60" t="s">
        <v>62</v>
      </c>
      <c r="E26" s="715">
        <v>0.02</v>
      </c>
      <c r="F26" s="716"/>
      <c r="G26" s="53"/>
    </row>
    <row r="27" spans="1:7" ht="24" customHeight="1" x14ac:dyDescent="0.5">
      <c r="A27" s="58" t="s">
        <v>229</v>
      </c>
      <c r="B27" s="44" t="s">
        <v>223</v>
      </c>
      <c r="C27" s="46" t="s">
        <v>62</v>
      </c>
      <c r="D27" s="60" t="s">
        <v>62</v>
      </c>
      <c r="E27" s="715">
        <v>0.02</v>
      </c>
      <c r="F27" s="716"/>
      <c r="G27" s="53"/>
    </row>
    <row r="28" spans="1:7" ht="24" customHeight="1" x14ac:dyDescent="0.5">
      <c r="A28" s="58" t="s">
        <v>230</v>
      </c>
      <c r="B28" s="44" t="s">
        <v>223</v>
      </c>
      <c r="C28" s="46" t="s">
        <v>62</v>
      </c>
      <c r="D28" s="60" t="s">
        <v>62</v>
      </c>
      <c r="E28" s="715">
        <v>0.02</v>
      </c>
      <c r="F28" s="716"/>
      <c r="G28" s="53"/>
    </row>
    <row r="29" spans="1:7" ht="24" customHeight="1" thickBot="1" x14ac:dyDescent="0.55000000000000004">
      <c r="A29" s="61" t="s">
        <v>231</v>
      </c>
      <c r="B29" s="62" t="s">
        <v>223</v>
      </c>
      <c r="C29" s="63" t="s">
        <v>62</v>
      </c>
      <c r="D29" s="64" t="s">
        <v>62</v>
      </c>
      <c r="E29" s="717">
        <v>0.02</v>
      </c>
      <c r="F29" s="718"/>
      <c r="G29" s="62"/>
    </row>
    <row r="30" spans="1:7" ht="24" customHeight="1" x14ac:dyDescent="0.5">
      <c r="A30" s="8" t="s">
        <v>75</v>
      </c>
      <c r="B30" s="2"/>
      <c r="C30" s="2"/>
      <c r="D30" s="2"/>
      <c r="E30" s="2"/>
      <c r="F30" s="2"/>
      <c r="G30" s="2"/>
    </row>
    <row r="31" spans="1:7" ht="24" customHeight="1" x14ac:dyDescent="0.5">
      <c r="A31" s="2" t="s">
        <v>232</v>
      </c>
      <c r="B31" s="2"/>
      <c r="C31" s="2"/>
      <c r="D31" s="2"/>
      <c r="E31" s="2"/>
      <c r="F31" s="2"/>
      <c r="G31" s="2"/>
    </row>
    <row r="32" spans="1:7" ht="23.25" customHeight="1" x14ac:dyDescent="0.2"/>
    <row r="33" spans="1:15" ht="22.5" thickBot="1" x14ac:dyDescent="0.55000000000000004">
      <c r="A33" s="65" t="s">
        <v>233</v>
      </c>
      <c r="B33" s="2"/>
      <c r="C33" s="2"/>
      <c r="D33" s="2"/>
      <c r="E33" s="2"/>
      <c r="F33" s="2"/>
      <c r="G33" s="2"/>
      <c r="I33" s="65" t="s">
        <v>234</v>
      </c>
      <c r="J33" s="2"/>
      <c r="K33" s="2"/>
      <c r="L33" s="2"/>
      <c r="M33" s="2"/>
      <c r="N33" s="2"/>
      <c r="O33" s="2"/>
    </row>
    <row r="34" spans="1:15" ht="22.5" thickBot="1" x14ac:dyDescent="0.55000000000000004">
      <c r="A34" s="34" t="s">
        <v>191</v>
      </c>
      <c r="B34" s="11" t="s">
        <v>1</v>
      </c>
      <c r="C34" s="35">
        <v>20363</v>
      </c>
      <c r="D34" s="36">
        <v>20576</v>
      </c>
      <c r="E34" s="695" t="s">
        <v>171</v>
      </c>
      <c r="F34" s="696"/>
      <c r="G34" s="11" t="s">
        <v>131</v>
      </c>
      <c r="I34" s="37" t="s">
        <v>191</v>
      </c>
      <c r="J34" s="10" t="s">
        <v>1</v>
      </c>
      <c r="K34" s="35">
        <v>20363</v>
      </c>
      <c r="L34" s="38">
        <v>20576</v>
      </c>
      <c r="M34" s="695" t="s">
        <v>171</v>
      </c>
      <c r="N34" s="696"/>
      <c r="O34" s="11" t="s">
        <v>131</v>
      </c>
    </row>
    <row r="35" spans="1:15" ht="21.75" x14ac:dyDescent="0.5">
      <c r="A35" s="697" t="s">
        <v>192</v>
      </c>
      <c r="B35" s="698"/>
      <c r="C35" s="698"/>
      <c r="D35" s="698"/>
      <c r="E35" s="698"/>
      <c r="F35" s="698"/>
      <c r="G35" s="699"/>
      <c r="I35" s="39" t="s">
        <v>193</v>
      </c>
      <c r="J35" s="15" t="s">
        <v>22</v>
      </c>
      <c r="K35" s="40" t="s">
        <v>62</v>
      </c>
      <c r="L35" s="41" t="s">
        <v>62</v>
      </c>
      <c r="M35" s="704">
        <v>2.0000000000000001E-4</v>
      </c>
      <c r="N35" s="705"/>
      <c r="O35" s="42" t="s">
        <v>194</v>
      </c>
    </row>
    <row r="36" spans="1:15" ht="21.75" x14ac:dyDescent="0.5">
      <c r="A36" s="43" t="s">
        <v>195</v>
      </c>
      <c r="B36" s="44" t="s">
        <v>173</v>
      </c>
      <c r="C36" s="45" t="s">
        <v>62</v>
      </c>
      <c r="D36" s="46" t="s">
        <v>62</v>
      </c>
      <c r="E36" s="706">
        <v>4.0000000000000001E-3</v>
      </c>
      <c r="F36" s="707"/>
      <c r="G36" s="47" t="s">
        <v>196</v>
      </c>
      <c r="I36" s="48" t="s">
        <v>197</v>
      </c>
      <c r="J36" s="4" t="s">
        <v>22</v>
      </c>
      <c r="K36" s="49" t="s">
        <v>62</v>
      </c>
      <c r="L36" s="50" t="s">
        <v>62</v>
      </c>
      <c r="M36" s="708">
        <v>2.9999999999999997E-4</v>
      </c>
      <c r="N36" s="709"/>
      <c r="O36" s="47" t="s">
        <v>198</v>
      </c>
    </row>
    <row r="37" spans="1:15" ht="21.75" x14ac:dyDescent="0.5">
      <c r="A37" s="43" t="s">
        <v>199</v>
      </c>
      <c r="B37" s="44" t="s">
        <v>173</v>
      </c>
      <c r="C37" s="45" t="s">
        <v>62</v>
      </c>
      <c r="D37" s="46" t="s">
        <v>62</v>
      </c>
      <c r="E37" s="706">
        <v>8.0000000000000002E-3</v>
      </c>
      <c r="F37" s="707"/>
      <c r="G37" s="47" t="s">
        <v>200</v>
      </c>
      <c r="I37" s="51" t="s">
        <v>201</v>
      </c>
      <c r="J37" s="4" t="s">
        <v>22</v>
      </c>
      <c r="K37" s="45" t="s">
        <v>62</v>
      </c>
      <c r="L37" s="52" t="s">
        <v>62</v>
      </c>
      <c r="M37" s="706">
        <v>5.0000000000000001E-3</v>
      </c>
      <c r="N37" s="707"/>
      <c r="O37" s="47" t="s">
        <v>202</v>
      </c>
    </row>
    <row r="38" spans="1:15" ht="21.75" x14ac:dyDescent="0.5">
      <c r="A38" s="43"/>
      <c r="B38" s="44" t="s">
        <v>173</v>
      </c>
      <c r="C38" s="45" t="s">
        <v>62</v>
      </c>
      <c r="D38" s="46" t="s">
        <v>62</v>
      </c>
      <c r="E38" s="706">
        <v>4.0000000000000001E-3</v>
      </c>
      <c r="F38" s="707"/>
      <c r="G38" s="47" t="s">
        <v>203</v>
      </c>
      <c r="I38" s="51" t="s">
        <v>204</v>
      </c>
      <c r="J38" s="4" t="s">
        <v>22</v>
      </c>
      <c r="K38" s="45" t="s">
        <v>62</v>
      </c>
      <c r="L38" s="52" t="s">
        <v>62</v>
      </c>
      <c r="M38" s="706">
        <v>5.0000000000000001E-3</v>
      </c>
      <c r="N38" s="707"/>
      <c r="O38" s="47" t="s">
        <v>205</v>
      </c>
    </row>
    <row r="39" spans="1:15" ht="22.5" thickBot="1" x14ac:dyDescent="0.55000000000000004">
      <c r="A39" s="43"/>
      <c r="B39" s="44" t="s">
        <v>173</v>
      </c>
      <c r="C39" s="45" t="s">
        <v>62</v>
      </c>
      <c r="D39" s="46" t="s">
        <v>62</v>
      </c>
      <c r="E39" s="706">
        <v>4.0000000000000001E-3</v>
      </c>
      <c r="F39" s="707"/>
      <c r="G39" s="53"/>
      <c r="I39" s="54" t="s">
        <v>206</v>
      </c>
      <c r="J39" s="5" t="s">
        <v>22</v>
      </c>
      <c r="K39" s="55" t="s">
        <v>62</v>
      </c>
      <c r="L39" s="55" t="s">
        <v>62</v>
      </c>
      <c r="M39" s="710">
        <v>5.0000000000000001E-3</v>
      </c>
      <c r="N39" s="711"/>
      <c r="O39" s="56" t="s">
        <v>207</v>
      </c>
    </row>
    <row r="40" spans="1:15" ht="21.75" x14ac:dyDescent="0.5">
      <c r="A40" s="43"/>
      <c r="B40" s="44" t="s">
        <v>173</v>
      </c>
      <c r="C40" s="45" t="s">
        <v>62</v>
      </c>
      <c r="D40" s="46" t="s">
        <v>62</v>
      </c>
      <c r="E40" s="706">
        <v>4.0000000000000001E-3</v>
      </c>
      <c r="F40" s="707"/>
      <c r="G40" s="53"/>
      <c r="I40" s="8" t="s">
        <v>75</v>
      </c>
      <c r="J40" s="2"/>
      <c r="K40" s="2"/>
      <c r="L40" s="2"/>
      <c r="M40" s="2"/>
      <c r="N40" s="57"/>
      <c r="O40" s="57"/>
    </row>
    <row r="41" spans="1:15" ht="21.75" x14ac:dyDescent="0.5">
      <c r="A41" s="43"/>
      <c r="B41" s="44" t="s">
        <v>173</v>
      </c>
      <c r="C41" s="45" t="s">
        <v>62</v>
      </c>
      <c r="D41" s="46" t="s">
        <v>62</v>
      </c>
      <c r="E41" s="706">
        <v>4.0000000000000001E-3</v>
      </c>
      <c r="F41" s="707"/>
      <c r="G41" s="53"/>
      <c r="I41" s="2" t="s">
        <v>208</v>
      </c>
      <c r="J41" s="2"/>
      <c r="K41" s="2"/>
      <c r="L41" s="2"/>
      <c r="M41" s="2"/>
      <c r="N41" s="2"/>
      <c r="O41" s="2"/>
    </row>
    <row r="42" spans="1:15" ht="21.75" x14ac:dyDescent="0.5">
      <c r="A42" s="43" t="s">
        <v>209</v>
      </c>
      <c r="B42" s="44" t="s">
        <v>173</v>
      </c>
      <c r="C42" s="45" t="s">
        <v>62</v>
      </c>
      <c r="D42" s="46" t="s">
        <v>62</v>
      </c>
      <c r="E42" s="706">
        <v>8.0000000000000002E-3</v>
      </c>
      <c r="F42" s="707"/>
      <c r="G42" s="53" t="s">
        <v>69</v>
      </c>
    </row>
    <row r="43" spans="1:15" ht="21.75" x14ac:dyDescent="0.5">
      <c r="A43" s="43" t="s">
        <v>210</v>
      </c>
      <c r="B43" s="44" t="s">
        <v>173</v>
      </c>
      <c r="C43" s="45" t="s">
        <v>62</v>
      </c>
      <c r="D43" s="46" t="s">
        <v>62</v>
      </c>
      <c r="E43" s="706">
        <v>1.2E-2</v>
      </c>
      <c r="F43" s="707"/>
      <c r="G43" s="53"/>
    </row>
    <row r="44" spans="1:15" ht="21.75" x14ac:dyDescent="0.5">
      <c r="A44" s="43" t="s">
        <v>211</v>
      </c>
      <c r="B44" s="44" t="s">
        <v>173</v>
      </c>
      <c r="C44" s="45" t="s">
        <v>62</v>
      </c>
      <c r="D44" s="46" t="s">
        <v>62</v>
      </c>
      <c r="E44" s="706">
        <v>1.2E-2</v>
      </c>
      <c r="F44" s="707"/>
      <c r="G44" s="53"/>
    </row>
    <row r="45" spans="1:15" ht="21.75" x14ac:dyDescent="0.5">
      <c r="A45" s="43" t="s">
        <v>212</v>
      </c>
      <c r="B45" s="44" t="s">
        <v>173</v>
      </c>
      <c r="C45" s="45" t="s">
        <v>62</v>
      </c>
      <c r="D45" s="46" t="s">
        <v>62</v>
      </c>
      <c r="E45" s="706">
        <v>8.0000000000000002E-3</v>
      </c>
      <c r="F45" s="707"/>
      <c r="G45" s="53"/>
    </row>
    <row r="46" spans="1:15" ht="21.75" x14ac:dyDescent="0.5">
      <c r="A46" s="43" t="s">
        <v>213</v>
      </c>
      <c r="B46" s="44" t="s">
        <v>173</v>
      </c>
      <c r="C46" s="45" t="s">
        <v>62</v>
      </c>
      <c r="D46" s="46" t="s">
        <v>62</v>
      </c>
      <c r="E46" s="706">
        <v>8.0000000000000002E-3</v>
      </c>
      <c r="F46" s="707"/>
      <c r="G46" s="53"/>
    </row>
    <row r="47" spans="1:15" ht="21.75" x14ac:dyDescent="0.5">
      <c r="A47" s="43" t="s">
        <v>214</v>
      </c>
      <c r="B47" s="44" t="s">
        <v>173</v>
      </c>
      <c r="C47" s="45" t="s">
        <v>62</v>
      </c>
      <c r="D47" s="46" t="s">
        <v>62</v>
      </c>
      <c r="E47" s="706">
        <v>1.2E-2</v>
      </c>
      <c r="F47" s="707"/>
      <c r="G47" s="53"/>
    </row>
    <row r="48" spans="1:15" ht="21.75" x14ac:dyDescent="0.5">
      <c r="A48" s="43" t="s">
        <v>215</v>
      </c>
      <c r="B48" s="44" t="s">
        <v>173</v>
      </c>
      <c r="C48" s="45" t="s">
        <v>62</v>
      </c>
      <c r="D48" s="46" t="s">
        <v>62</v>
      </c>
      <c r="E48" s="706">
        <v>8.0000000000000002E-3</v>
      </c>
      <c r="F48" s="707"/>
      <c r="G48" s="53"/>
    </row>
    <row r="49" spans="1:7" ht="21.75" x14ac:dyDescent="0.5">
      <c r="A49" s="43" t="s">
        <v>216</v>
      </c>
      <c r="B49" s="44" t="s">
        <v>173</v>
      </c>
      <c r="C49" s="45" t="s">
        <v>62</v>
      </c>
      <c r="D49" s="46" t="s">
        <v>62</v>
      </c>
      <c r="E49" s="706">
        <v>1.2E-2</v>
      </c>
      <c r="F49" s="707"/>
      <c r="G49" s="53"/>
    </row>
    <row r="50" spans="1:7" ht="21.75" x14ac:dyDescent="0.5">
      <c r="A50" s="43" t="s">
        <v>217</v>
      </c>
      <c r="B50" s="44" t="s">
        <v>173</v>
      </c>
      <c r="C50" s="45" t="s">
        <v>62</v>
      </c>
      <c r="D50" s="46" t="s">
        <v>62</v>
      </c>
      <c r="E50" s="706">
        <v>4.0000000000000001E-3</v>
      </c>
      <c r="F50" s="707"/>
      <c r="G50" s="7" t="s">
        <v>218</v>
      </c>
    </row>
    <row r="51" spans="1:7" ht="21.75" x14ac:dyDescent="0.5">
      <c r="A51" s="58" t="s">
        <v>219</v>
      </c>
      <c r="B51" s="44" t="s">
        <v>173</v>
      </c>
      <c r="C51" s="45" t="s">
        <v>62</v>
      </c>
      <c r="D51" s="46" t="s">
        <v>62</v>
      </c>
      <c r="E51" s="706">
        <v>4.0000000000000001E-3</v>
      </c>
      <c r="F51" s="707"/>
      <c r="G51" s="6" t="s">
        <v>220</v>
      </c>
    </row>
    <row r="52" spans="1:7" ht="21.75" x14ac:dyDescent="0.5">
      <c r="A52" s="712" t="s">
        <v>221</v>
      </c>
      <c r="B52" s="713"/>
      <c r="C52" s="713"/>
      <c r="D52" s="713"/>
      <c r="E52" s="713"/>
      <c r="F52" s="713"/>
      <c r="G52" s="714"/>
    </row>
    <row r="53" spans="1:7" ht="21.75" x14ac:dyDescent="0.5">
      <c r="A53" s="58" t="s">
        <v>222</v>
      </c>
      <c r="B53" s="44" t="s">
        <v>223</v>
      </c>
      <c r="C53" s="59" t="s">
        <v>62</v>
      </c>
      <c r="D53" s="60" t="s">
        <v>62</v>
      </c>
      <c r="E53" s="715">
        <v>0.02</v>
      </c>
      <c r="F53" s="716"/>
      <c r="G53" s="53"/>
    </row>
    <row r="54" spans="1:7" ht="21.75" x14ac:dyDescent="0.5">
      <c r="A54" s="58" t="s">
        <v>224</v>
      </c>
      <c r="B54" s="44" t="s">
        <v>223</v>
      </c>
      <c r="C54" s="46" t="s">
        <v>62</v>
      </c>
      <c r="D54" s="60" t="s">
        <v>62</v>
      </c>
      <c r="E54" s="715">
        <v>0.02</v>
      </c>
      <c r="F54" s="716"/>
      <c r="G54" s="53"/>
    </row>
    <row r="55" spans="1:7" ht="21.75" x14ac:dyDescent="0.5">
      <c r="A55" s="58" t="s">
        <v>225</v>
      </c>
      <c r="B55" s="44" t="s">
        <v>223</v>
      </c>
      <c r="C55" s="46" t="s">
        <v>62</v>
      </c>
      <c r="D55" s="60" t="s">
        <v>62</v>
      </c>
      <c r="E55" s="715">
        <v>0.02</v>
      </c>
      <c r="F55" s="716"/>
      <c r="G55" s="53"/>
    </row>
    <row r="56" spans="1:7" ht="21.75" x14ac:dyDescent="0.5">
      <c r="A56" s="58" t="s">
        <v>226</v>
      </c>
      <c r="B56" s="44" t="s">
        <v>223</v>
      </c>
      <c r="C56" s="46" t="s">
        <v>62</v>
      </c>
      <c r="D56" s="60" t="s">
        <v>62</v>
      </c>
      <c r="E56" s="715">
        <v>0.02</v>
      </c>
      <c r="F56" s="716"/>
      <c r="G56" s="53"/>
    </row>
    <row r="57" spans="1:7" ht="21.75" x14ac:dyDescent="0.5">
      <c r="A57" s="58" t="s">
        <v>227</v>
      </c>
      <c r="B57" s="44" t="s">
        <v>223</v>
      </c>
      <c r="C57" s="46" t="s">
        <v>62</v>
      </c>
      <c r="D57" s="60" t="s">
        <v>62</v>
      </c>
      <c r="E57" s="715">
        <v>0.02</v>
      </c>
      <c r="F57" s="716"/>
      <c r="G57" s="53"/>
    </row>
    <row r="58" spans="1:7" ht="21.75" x14ac:dyDescent="0.5">
      <c r="A58" s="58" t="s">
        <v>228</v>
      </c>
      <c r="B58" s="44" t="s">
        <v>223</v>
      </c>
      <c r="C58" s="46" t="s">
        <v>62</v>
      </c>
      <c r="D58" s="60" t="s">
        <v>62</v>
      </c>
      <c r="E58" s="715">
        <v>0.02</v>
      </c>
      <c r="F58" s="716"/>
      <c r="G58" s="53"/>
    </row>
    <row r="59" spans="1:7" ht="21.75" x14ac:dyDescent="0.5">
      <c r="A59" s="58" t="s">
        <v>229</v>
      </c>
      <c r="B59" s="44" t="s">
        <v>223</v>
      </c>
      <c r="C59" s="46" t="s">
        <v>62</v>
      </c>
      <c r="D59" s="60" t="s">
        <v>62</v>
      </c>
      <c r="E59" s="715">
        <v>0.02</v>
      </c>
      <c r="F59" s="716"/>
      <c r="G59" s="53"/>
    </row>
    <row r="60" spans="1:7" ht="21.75" x14ac:dyDescent="0.5">
      <c r="A60" s="58" t="s">
        <v>230</v>
      </c>
      <c r="B60" s="44" t="s">
        <v>223</v>
      </c>
      <c r="C60" s="46" t="s">
        <v>62</v>
      </c>
      <c r="D60" s="60" t="s">
        <v>62</v>
      </c>
      <c r="E60" s="715">
        <v>0.02</v>
      </c>
      <c r="F60" s="716"/>
      <c r="G60" s="53"/>
    </row>
    <row r="61" spans="1:7" ht="22.5" thickBot="1" x14ac:dyDescent="0.55000000000000004">
      <c r="A61" s="61" t="s">
        <v>231</v>
      </c>
      <c r="B61" s="62" t="s">
        <v>223</v>
      </c>
      <c r="C61" s="63" t="s">
        <v>62</v>
      </c>
      <c r="D61" s="64" t="s">
        <v>62</v>
      </c>
      <c r="E61" s="717">
        <v>0.02</v>
      </c>
      <c r="F61" s="718"/>
      <c r="G61" s="62"/>
    </row>
    <row r="62" spans="1:7" ht="21.75" x14ac:dyDescent="0.5">
      <c r="A62" s="3" t="s">
        <v>75</v>
      </c>
      <c r="B62" s="2"/>
      <c r="C62" s="2"/>
      <c r="D62" s="2"/>
      <c r="E62" s="2"/>
      <c r="F62" s="2"/>
      <c r="G62" s="2"/>
    </row>
    <row r="63" spans="1:7" ht="21.75" x14ac:dyDescent="0.5">
      <c r="A63" s="2" t="s">
        <v>232</v>
      </c>
      <c r="B63" s="2"/>
      <c r="C63" s="2"/>
      <c r="D63" s="2"/>
      <c r="E63" s="2"/>
      <c r="F63" s="2"/>
      <c r="G63" s="2"/>
    </row>
    <row r="64" spans="1:7" ht="24" customHeight="1" x14ac:dyDescent="0.2"/>
    <row r="65" spans="1:15" ht="22.5" thickBot="1" x14ac:dyDescent="0.55000000000000004">
      <c r="A65" s="65" t="s">
        <v>235</v>
      </c>
      <c r="B65" s="2"/>
      <c r="C65" s="2"/>
      <c r="D65" s="2"/>
      <c r="E65" s="2"/>
      <c r="F65" s="2"/>
      <c r="G65" s="2"/>
      <c r="I65" s="65" t="s">
        <v>236</v>
      </c>
      <c r="J65" s="2"/>
      <c r="K65" s="2"/>
      <c r="L65" s="2"/>
      <c r="M65" s="2"/>
      <c r="N65" s="2"/>
      <c r="O65" s="2"/>
    </row>
    <row r="66" spans="1:15" ht="22.5" thickBot="1" x14ac:dyDescent="0.55000000000000004">
      <c r="A66" s="34" t="s">
        <v>191</v>
      </c>
      <c r="B66" s="11" t="s">
        <v>1</v>
      </c>
      <c r="C66" s="35">
        <v>20760</v>
      </c>
      <c r="D66" s="36">
        <v>20941</v>
      </c>
      <c r="E66" s="695" t="s">
        <v>171</v>
      </c>
      <c r="F66" s="696"/>
      <c r="G66" s="11" t="s">
        <v>131</v>
      </c>
      <c r="I66" s="37" t="s">
        <v>191</v>
      </c>
      <c r="J66" s="10" t="s">
        <v>1</v>
      </c>
      <c r="K66" s="35">
        <v>20760</v>
      </c>
      <c r="L66" s="38">
        <v>20941</v>
      </c>
      <c r="M66" s="695" t="s">
        <v>171</v>
      </c>
      <c r="N66" s="696"/>
      <c r="O66" s="11" t="s">
        <v>131</v>
      </c>
    </row>
    <row r="67" spans="1:15" ht="21.75" x14ac:dyDescent="0.5">
      <c r="A67" s="697" t="s">
        <v>192</v>
      </c>
      <c r="B67" s="698"/>
      <c r="C67" s="698"/>
      <c r="D67" s="698"/>
      <c r="E67" s="698"/>
      <c r="F67" s="698"/>
      <c r="G67" s="699"/>
      <c r="I67" s="39" t="s">
        <v>193</v>
      </c>
      <c r="J67" s="15" t="s">
        <v>22</v>
      </c>
      <c r="K67" s="40" t="s">
        <v>69</v>
      </c>
      <c r="L67" s="41" t="s">
        <v>69</v>
      </c>
      <c r="M67" s="704">
        <v>2.0000000000000001E-4</v>
      </c>
      <c r="N67" s="705"/>
      <c r="O67" s="42" t="s">
        <v>194</v>
      </c>
    </row>
    <row r="68" spans="1:15" ht="21.75" x14ac:dyDescent="0.5">
      <c r="A68" s="43" t="s">
        <v>195</v>
      </c>
      <c r="B68" s="44" t="s">
        <v>173</v>
      </c>
      <c r="C68" s="45" t="s">
        <v>62</v>
      </c>
      <c r="D68" s="46" t="s">
        <v>62</v>
      </c>
      <c r="E68" s="706">
        <v>4.0000000000000001E-3</v>
      </c>
      <c r="F68" s="707"/>
      <c r="G68" s="47" t="s">
        <v>196</v>
      </c>
      <c r="I68" s="48" t="s">
        <v>197</v>
      </c>
      <c r="J68" s="4" t="s">
        <v>22</v>
      </c>
      <c r="K68" s="49"/>
      <c r="L68" s="50"/>
      <c r="M68" s="708">
        <v>2.9999999999999997E-4</v>
      </c>
      <c r="N68" s="709"/>
      <c r="O68" s="47" t="s">
        <v>198</v>
      </c>
    </row>
    <row r="69" spans="1:15" ht="21.75" x14ac:dyDescent="0.5">
      <c r="A69" s="43" t="s">
        <v>199</v>
      </c>
      <c r="B69" s="44" t="s">
        <v>173</v>
      </c>
      <c r="C69" s="45" t="s">
        <v>62</v>
      </c>
      <c r="D69" s="46" t="s">
        <v>62</v>
      </c>
      <c r="E69" s="706">
        <v>8.0000000000000002E-3</v>
      </c>
      <c r="F69" s="707"/>
      <c r="G69" s="47" t="s">
        <v>200</v>
      </c>
      <c r="I69" s="51" t="s">
        <v>201</v>
      </c>
      <c r="J69" s="4" t="s">
        <v>22</v>
      </c>
      <c r="K69" s="45" t="s">
        <v>69</v>
      </c>
      <c r="L69" s="52" t="s">
        <v>69</v>
      </c>
      <c r="M69" s="706">
        <v>5.0000000000000001E-3</v>
      </c>
      <c r="N69" s="707"/>
      <c r="O69" s="47" t="s">
        <v>202</v>
      </c>
    </row>
    <row r="70" spans="1:15" ht="21.75" x14ac:dyDescent="0.5">
      <c r="A70" s="43"/>
      <c r="B70" s="44" t="s">
        <v>173</v>
      </c>
      <c r="C70" s="45" t="s">
        <v>62</v>
      </c>
      <c r="D70" s="46" t="s">
        <v>62</v>
      </c>
      <c r="E70" s="706">
        <v>4.0000000000000001E-3</v>
      </c>
      <c r="F70" s="707"/>
      <c r="G70" s="47" t="s">
        <v>203</v>
      </c>
      <c r="I70" s="51" t="s">
        <v>204</v>
      </c>
      <c r="J70" s="4" t="s">
        <v>22</v>
      </c>
      <c r="K70" s="45" t="s">
        <v>69</v>
      </c>
      <c r="L70" s="52" t="s">
        <v>69</v>
      </c>
      <c r="M70" s="706">
        <v>5.0000000000000001E-3</v>
      </c>
      <c r="N70" s="707"/>
      <c r="O70" s="47" t="s">
        <v>205</v>
      </c>
    </row>
    <row r="71" spans="1:15" ht="22.5" thickBot="1" x14ac:dyDescent="0.55000000000000004">
      <c r="A71" s="43"/>
      <c r="B71" s="44" t="s">
        <v>173</v>
      </c>
      <c r="C71" s="45" t="s">
        <v>62</v>
      </c>
      <c r="D71" s="46" t="s">
        <v>62</v>
      </c>
      <c r="E71" s="706">
        <v>4.0000000000000001E-3</v>
      </c>
      <c r="F71" s="707"/>
      <c r="G71" s="53"/>
      <c r="I71" s="54" t="s">
        <v>206</v>
      </c>
      <c r="J71" s="5" t="s">
        <v>22</v>
      </c>
      <c r="K71" s="55" t="s">
        <v>69</v>
      </c>
      <c r="L71" s="55" t="s">
        <v>69</v>
      </c>
      <c r="M71" s="710">
        <v>5.0000000000000001E-3</v>
      </c>
      <c r="N71" s="711"/>
      <c r="O71" s="56" t="s">
        <v>207</v>
      </c>
    </row>
    <row r="72" spans="1:15" ht="21.75" x14ac:dyDescent="0.5">
      <c r="A72" s="43"/>
      <c r="B72" s="44" t="s">
        <v>173</v>
      </c>
      <c r="C72" s="45" t="s">
        <v>62</v>
      </c>
      <c r="D72" s="46" t="s">
        <v>62</v>
      </c>
      <c r="E72" s="706">
        <v>4.0000000000000001E-3</v>
      </c>
      <c r="F72" s="707"/>
      <c r="G72" s="53"/>
      <c r="I72" s="8" t="s">
        <v>75</v>
      </c>
      <c r="J72" s="2"/>
      <c r="K72" s="2"/>
      <c r="L72" s="2"/>
      <c r="M72" s="2"/>
      <c r="N72" s="57"/>
      <c r="O72" s="57"/>
    </row>
    <row r="73" spans="1:15" ht="21.75" x14ac:dyDescent="0.5">
      <c r="A73" s="43"/>
      <c r="B73" s="44" t="s">
        <v>173</v>
      </c>
      <c r="C73" s="45" t="s">
        <v>62</v>
      </c>
      <c r="D73" s="46" t="s">
        <v>62</v>
      </c>
      <c r="E73" s="706">
        <v>4.0000000000000001E-3</v>
      </c>
      <c r="F73" s="707"/>
      <c r="G73" s="53"/>
      <c r="I73" s="2" t="s">
        <v>208</v>
      </c>
      <c r="J73" s="2"/>
      <c r="K73" s="2"/>
      <c r="L73" s="2"/>
      <c r="M73" s="2"/>
      <c r="N73" s="2"/>
      <c r="O73" s="2"/>
    </row>
    <row r="74" spans="1:15" ht="21.75" x14ac:dyDescent="0.5">
      <c r="A74" s="43" t="s">
        <v>209</v>
      </c>
      <c r="B74" s="44" t="s">
        <v>173</v>
      </c>
      <c r="C74" s="45" t="s">
        <v>62</v>
      </c>
      <c r="D74" s="46" t="s">
        <v>62</v>
      </c>
      <c r="E74" s="706">
        <v>8.0000000000000002E-3</v>
      </c>
      <c r="F74" s="707"/>
      <c r="G74" s="53" t="s">
        <v>69</v>
      </c>
    </row>
    <row r="75" spans="1:15" ht="21.75" x14ac:dyDescent="0.5">
      <c r="A75" s="43" t="s">
        <v>210</v>
      </c>
      <c r="B75" s="44" t="s">
        <v>173</v>
      </c>
      <c r="C75" s="45" t="s">
        <v>62</v>
      </c>
      <c r="D75" s="46" t="s">
        <v>62</v>
      </c>
      <c r="E75" s="706">
        <v>1.2E-2</v>
      </c>
      <c r="F75" s="707"/>
      <c r="G75" s="53"/>
    </row>
    <row r="76" spans="1:15" ht="21.75" x14ac:dyDescent="0.5">
      <c r="A76" s="43" t="s">
        <v>211</v>
      </c>
      <c r="B76" s="44" t="s">
        <v>173</v>
      </c>
      <c r="C76" s="45" t="s">
        <v>62</v>
      </c>
      <c r="D76" s="46" t="s">
        <v>62</v>
      </c>
      <c r="E76" s="706">
        <v>1.2E-2</v>
      </c>
      <c r="F76" s="707"/>
      <c r="G76" s="53"/>
    </row>
    <row r="77" spans="1:15" ht="21.75" x14ac:dyDescent="0.5">
      <c r="A77" s="43" t="s">
        <v>212</v>
      </c>
      <c r="B77" s="44" t="s">
        <v>173</v>
      </c>
      <c r="C77" s="45" t="s">
        <v>62</v>
      </c>
      <c r="D77" s="46" t="s">
        <v>62</v>
      </c>
      <c r="E77" s="706">
        <v>8.0000000000000002E-3</v>
      </c>
      <c r="F77" s="707"/>
      <c r="G77" s="53"/>
    </row>
    <row r="78" spans="1:15" ht="21.75" x14ac:dyDescent="0.5">
      <c r="A78" s="43" t="s">
        <v>213</v>
      </c>
      <c r="B78" s="44" t="s">
        <v>173</v>
      </c>
      <c r="C78" s="45" t="s">
        <v>62</v>
      </c>
      <c r="D78" s="46" t="s">
        <v>62</v>
      </c>
      <c r="E78" s="706">
        <v>8.0000000000000002E-3</v>
      </c>
      <c r="F78" s="707"/>
      <c r="G78" s="53"/>
    </row>
    <row r="79" spans="1:15" ht="21.75" x14ac:dyDescent="0.5">
      <c r="A79" s="43" t="s">
        <v>214</v>
      </c>
      <c r="B79" s="44" t="s">
        <v>173</v>
      </c>
      <c r="C79" s="45" t="s">
        <v>62</v>
      </c>
      <c r="D79" s="46" t="s">
        <v>62</v>
      </c>
      <c r="E79" s="706">
        <v>1.2E-2</v>
      </c>
      <c r="F79" s="707"/>
      <c r="G79" s="53"/>
    </row>
    <row r="80" spans="1:15" ht="21.75" x14ac:dyDescent="0.5">
      <c r="A80" s="43" t="s">
        <v>215</v>
      </c>
      <c r="B80" s="44" t="s">
        <v>173</v>
      </c>
      <c r="C80" s="45" t="s">
        <v>62</v>
      </c>
      <c r="D80" s="46" t="s">
        <v>62</v>
      </c>
      <c r="E80" s="706">
        <v>8.0000000000000002E-3</v>
      </c>
      <c r="F80" s="707"/>
      <c r="G80" s="53"/>
    </row>
    <row r="81" spans="1:7" ht="21.75" x14ac:dyDescent="0.5">
      <c r="A81" s="43" t="s">
        <v>216</v>
      </c>
      <c r="B81" s="44" t="s">
        <v>173</v>
      </c>
      <c r="C81" s="45" t="s">
        <v>62</v>
      </c>
      <c r="D81" s="46" t="s">
        <v>62</v>
      </c>
      <c r="E81" s="706">
        <v>1.2E-2</v>
      </c>
      <c r="F81" s="707"/>
      <c r="G81" s="53"/>
    </row>
    <row r="82" spans="1:7" ht="21.75" x14ac:dyDescent="0.5">
      <c r="A82" s="43" t="s">
        <v>217</v>
      </c>
      <c r="B82" s="44" t="s">
        <v>173</v>
      </c>
      <c r="C82" s="45" t="s">
        <v>62</v>
      </c>
      <c r="D82" s="46" t="s">
        <v>62</v>
      </c>
      <c r="E82" s="706">
        <v>4.0000000000000001E-3</v>
      </c>
      <c r="F82" s="707"/>
      <c r="G82" s="7" t="s">
        <v>218</v>
      </c>
    </row>
    <row r="83" spans="1:7" ht="21.75" x14ac:dyDescent="0.5">
      <c r="A83" s="58" t="s">
        <v>219</v>
      </c>
      <c r="B83" s="44" t="s">
        <v>173</v>
      </c>
      <c r="C83" s="45" t="s">
        <v>62</v>
      </c>
      <c r="D83" s="46" t="s">
        <v>62</v>
      </c>
      <c r="E83" s="706">
        <v>4.0000000000000001E-3</v>
      </c>
      <c r="F83" s="707"/>
      <c r="G83" s="6" t="s">
        <v>220</v>
      </c>
    </row>
    <row r="84" spans="1:7" ht="21.75" x14ac:dyDescent="0.5">
      <c r="A84" s="712" t="s">
        <v>221</v>
      </c>
      <c r="B84" s="713"/>
      <c r="C84" s="713"/>
      <c r="D84" s="713"/>
      <c r="E84" s="713"/>
      <c r="F84" s="713"/>
      <c r="G84" s="714"/>
    </row>
    <row r="85" spans="1:7" ht="21.75" x14ac:dyDescent="0.5">
      <c r="A85" s="58" t="s">
        <v>222</v>
      </c>
      <c r="B85" s="44" t="s">
        <v>223</v>
      </c>
      <c r="C85" s="59" t="s">
        <v>62</v>
      </c>
      <c r="D85" s="60" t="s">
        <v>62</v>
      </c>
      <c r="E85" s="715">
        <v>0.02</v>
      </c>
      <c r="F85" s="716"/>
      <c r="G85" s="53"/>
    </row>
    <row r="86" spans="1:7" ht="21.75" x14ac:dyDescent="0.5">
      <c r="A86" s="58" t="s">
        <v>224</v>
      </c>
      <c r="B86" s="44" t="s">
        <v>223</v>
      </c>
      <c r="C86" s="46" t="s">
        <v>62</v>
      </c>
      <c r="D86" s="60" t="s">
        <v>62</v>
      </c>
      <c r="E86" s="715">
        <v>0.02</v>
      </c>
      <c r="F86" s="716"/>
      <c r="G86" s="53"/>
    </row>
    <row r="87" spans="1:7" ht="21.75" x14ac:dyDescent="0.5">
      <c r="A87" s="58" t="s">
        <v>225</v>
      </c>
      <c r="B87" s="44" t="s">
        <v>223</v>
      </c>
      <c r="C87" s="46" t="s">
        <v>62</v>
      </c>
      <c r="D87" s="60" t="s">
        <v>62</v>
      </c>
      <c r="E87" s="715">
        <v>0.02</v>
      </c>
      <c r="F87" s="716"/>
      <c r="G87" s="53"/>
    </row>
    <row r="88" spans="1:7" ht="21.75" x14ac:dyDescent="0.5">
      <c r="A88" s="58" t="s">
        <v>226</v>
      </c>
      <c r="B88" s="44" t="s">
        <v>223</v>
      </c>
      <c r="C88" s="46" t="s">
        <v>62</v>
      </c>
      <c r="D88" s="60" t="s">
        <v>62</v>
      </c>
      <c r="E88" s="715">
        <v>0.02</v>
      </c>
      <c r="F88" s="716"/>
      <c r="G88" s="53"/>
    </row>
    <row r="89" spans="1:7" ht="21.75" x14ac:dyDescent="0.5">
      <c r="A89" s="58" t="s">
        <v>227</v>
      </c>
      <c r="B89" s="44" t="s">
        <v>223</v>
      </c>
      <c r="C89" s="46" t="s">
        <v>62</v>
      </c>
      <c r="D89" s="60" t="s">
        <v>62</v>
      </c>
      <c r="E89" s="715">
        <v>0.02</v>
      </c>
      <c r="F89" s="716"/>
      <c r="G89" s="53"/>
    </row>
    <row r="90" spans="1:7" ht="21.75" x14ac:dyDescent="0.5">
      <c r="A90" s="58" t="s">
        <v>228</v>
      </c>
      <c r="B90" s="44" t="s">
        <v>223</v>
      </c>
      <c r="C90" s="46" t="s">
        <v>62</v>
      </c>
      <c r="D90" s="60" t="s">
        <v>62</v>
      </c>
      <c r="E90" s="715">
        <v>0.02</v>
      </c>
      <c r="F90" s="716"/>
      <c r="G90" s="53"/>
    </row>
    <row r="91" spans="1:7" ht="21.75" x14ac:dyDescent="0.5">
      <c r="A91" s="58" t="s">
        <v>229</v>
      </c>
      <c r="B91" s="44" t="s">
        <v>223</v>
      </c>
      <c r="C91" s="46" t="s">
        <v>62</v>
      </c>
      <c r="D91" s="60" t="s">
        <v>62</v>
      </c>
      <c r="E91" s="715">
        <v>0.02</v>
      </c>
      <c r="F91" s="716"/>
      <c r="G91" s="53"/>
    </row>
    <row r="92" spans="1:7" ht="21.75" x14ac:dyDescent="0.5">
      <c r="A92" s="58" t="s">
        <v>230</v>
      </c>
      <c r="B92" s="44" t="s">
        <v>223</v>
      </c>
      <c r="C92" s="46" t="s">
        <v>62</v>
      </c>
      <c r="D92" s="60" t="s">
        <v>62</v>
      </c>
      <c r="E92" s="715">
        <v>0.02</v>
      </c>
      <c r="F92" s="716"/>
      <c r="G92" s="53"/>
    </row>
    <row r="93" spans="1:7" ht="22.5" thickBot="1" x14ac:dyDescent="0.55000000000000004">
      <c r="A93" s="61" t="s">
        <v>231</v>
      </c>
      <c r="B93" s="62" t="s">
        <v>223</v>
      </c>
      <c r="C93" s="63" t="s">
        <v>62</v>
      </c>
      <c r="D93" s="64" t="s">
        <v>62</v>
      </c>
      <c r="E93" s="717">
        <v>0.02</v>
      </c>
      <c r="F93" s="718"/>
      <c r="G93" s="62"/>
    </row>
    <row r="94" spans="1:7" ht="21.75" x14ac:dyDescent="0.5">
      <c r="A94" s="3" t="s">
        <v>75</v>
      </c>
      <c r="B94" s="2"/>
      <c r="C94" s="2"/>
      <c r="D94" s="2"/>
      <c r="E94" s="2"/>
      <c r="F94" s="2"/>
      <c r="G94" s="2"/>
    </row>
    <row r="95" spans="1:7" ht="21.75" x14ac:dyDescent="0.5">
      <c r="A95" s="2" t="s">
        <v>232</v>
      </c>
      <c r="B95" s="2"/>
      <c r="C95" s="2"/>
      <c r="D95" s="2"/>
      <c r="E95" s="2"/>
      <c r="F95" s="2"/>
      <c r="G95" s="2"/>
    </row>
    <row r="96" spans="1:7" ht="24.75" customHeight="1" x14ac:dyDescent="0.2"/>
    <row r="97" spans="1:15" ht="22.5" thickBot="1" x14ac:dyDescent="0.55000000000000004">
      <c r="A97" s="65" t="s">
        <v>237</v>
      </c>
      <c r="B97" s="2"/>
      <c r="C97" s="2"/>
      <c r="D97" s="2"/>
      <c r="E97" s="2"/>
      <c r="F97" s="2"/>
      <c r="G97" s="2"/>
      <c r="I97" s="65" t="s">
        <v>238</v>
      </c>
      <c r="J97" s="2"/>
      <c r="K97" s="2"/>
      <c r="L97" s="2"/>
      <c r="M97" s="2"/>
      <c r="N97" s="2"/>
      <c r="O97" s="2"/>
    </row>
    <row r="98" spans="1:15" ht="22.5" thickBot="1" x14ac:dyDescent="0.55000000000000004">
      <c r="A98" s="34" t="s">
        <v>191</v>
      </c>
      <c r="B98" s="11" t="s">
        <v>1</v>
      </c>
      <c r="C98" s="35">
        <v>21125</v>
      </c>
      <c r="D98" s="36">
        <v>21306</v>
      </c>
      <c r="E98" s="695" t="s">
        <v>171</v>
      </c>
      <c r="F98" s="696"/>
      <c r="G98" s="11" t="s">
        <v>131</v>
      </c>
      <c r="I98" s="37" t="s">
        <v>191</v>
      </c>
      <c r="J98" s="10" t="s">
        <v>1</v>
      </c>
      <c r="K98" s="35">
        <v>21125</v>
      </c>
      <c r="L98" s="38">
        <v>21306</v>
      </c>
      <c r="M98" s="695" t="s">
        <v>171</v>
      </c>
      <c r="N98" s="696"/>
      <c r="O98" s="11" t="s">
        <v>131</v>
      </c>
    </row>
    <row r="99" spans="1:15" ht="21.75" x14ac:dyDescent="0.5">
      <c r="A99" s="697" t="s">
        <v>192</v>
      </c>
      <c r="B99" s="698"/>
      <c r="C99" s="698"/>
      <c r="D99" s="698"/>
      <c r="E99" s="698"/>
      <c r="F99" s="698"/>
      <c r="G99" s="699"/>
      <c r="I99" s="39" t="s">
        <v>193</v>
      </c>
      <c r="J99" s="15" t="s">
        <v>22</v>
      </c>
      <c r="K99" s="40" t="s">
        <v>69</v>
      </c>
      <c r="L99" s="41">
        <v>4.0000000000000002E-4</v>
      </c>
      <c r="M99" s="704">
        <v>2.0000000000000001E-4</v>
      </c>
      <c r="N99" s="705"/>
      <c r="O99" s="42" t="s">
        <v>194</v>
      </c>
    </row>
    <row r="100" spans="1:15" ht="21.75" x14ac:dyDescent="0.5">
      <c r="A100" s="43" t="s">
        <v>195</v>
      </c>
      <c r="B100" s="44" t="s">
        <v>173</v>
      </c>
      <c r="C100" s="45" t="s">
        <v>62</v>
      </c>
      <c r="D100" s="46" t="s">
        <v>62</v>
      </c>
      <c r="E100" s="706">
        <v>4.0000000000000001E-3</v>
      </c>
      <c r="F100" s="707"/>
      <c r="G100" s="47" t="s">
        <v>196</v>
      </c>
      <c r="I100" s="48" t="s">
        <v>197</v>
      </c>
      <c r="J100" s="4" t="s">
        <v>22</v>
      </c>
      <c r="K100" s="49">
        <v>1.2999999999999999E-3</v>
      </c>
      <c r="L100" s="50">
        <v>2.3999999999999998E-3</v>
      </c>
      <c r="M100" s="708">
        <v>2.9999999999999997E-4</v>
      </c>
      <c r="N100" s="709"/>
      <c r="O100" s="47" t="s">
        <v>198</v>
      </c>
    </row>
    <row r="101" spans="1:15" ht="21.75" x14ac:dyDescent="0.5">
      <c r="A101" s="43" t="s">
        <v>199</v>
      </c>
      <c r="B101" s="44" t="s">
        <v>173</v>
      </c>
      <c r="C101" s="45" t="s">
        <v>62</v>
      </c>
      <c r="D101" s="46" t="s">
        <v>62</v>
      </c>
      <c r="E101" s="706">
        <v>8.0000000000000002E-3</v>
      </c>
      <c r="F101" s="707"/>
      <c r="G101" s="47" t="s">
        <v>200</v>
      </c>
      <c r="I101" s="51" t="s">
        <v>201</v>
      </c>
      <c r="J101" s="4" t="s">
        <v>22</v>
      </c>
      <c r="K101" s="45" t="s">
        <v>69</v>
      </c>
      <c r="L101" s="52" t="s">
        <v>69</v>
      </c>
      <c r="M101" s="706">
        <v>5.0000000000000001E-3</v>
      </c>
      <c r="N101" s="707"/>
      <c r="O101" s="47" t="s">
        <v>202</v>
      </c>
    </row>
    <row r="102" spans="1:15" ht="21.75" x14ac:dyDescent="0.5">
      <c r="A102" s="43"/>
      <c r="B102" s="44" t="s">
        <v>173</v>
      </c>
      <c r="C102" s="45" t="s">
        <v>62</v>
      </c>
      <c r="D102" s="46" t="s">
        <v>62</v>
      </c>
      <c r="E102" s="706">
        <v>4.0000000000000001E-3</v>
      </c>
      <c r="F102" s="707"/>
      <c r="G102" s="47" t="s">
        <v>203</v>
      </c>
      <c r="I102" s="51" t="s">
        <v>204</v>
      </c>
      <c r="J102" s="4" t="s">
        <v>22</v>
      </c>
      <c r="K102" s="45" t="s">
        <v>69</v>
      </c>
      <c r="L102" s="52" t="s">
        <v>69</v>
      </c>
      <c r="M102" s="706">
        <v>5.0000000000000001E-3</v>
      </c>
      <c r="N102" s="707"/>
      <c r="O102" s="47" t="s">
        <v>205</v>
      </c>
    </row>
    <row r="103" spans="1:15" ht="22.5" thickBot="1" x14ac:dyDescent="0.55000000000000004">
      <c r="A103" s="43"/>
      <c r="B103" s="44" t="s">
        <v>173</v>
      </c>
      <c r="C103" s="45" t="s">
        <v>62</v>
      </c>
      <c r="D103" s="46" t="s">
        <v>62</v>
      </c>
      <c r="E103" s="706">
        <v>4.0000000000000001E-3</v>
      </c>
      <c r="F103" s="707"/>
      <c r="G103" s="53"/>
      <c r="I103" s="54" t="s">
        <v>206</v>
      </c>
      <c r="J103" s="5" t="s">
        <v>22</v>
      </c>
      <c r="K103" s="55">
        <v>1.6E-2</v>
      </c>
      <c r="L103" s="55" t="s">
        <v>69</v>
      </c>
      <c r="M103" s="710">
        <v>5.0000000000000001E-3</v>
      </c>
      <c r="N103" s="711"/>
      <c r="O103" s="56" t="s">
        <v>207</v>
      </c>
    </row>
    <row r="104" spans="1:15" ht="21.75" x14ac:dyDescent="0.5">
      <c r="A104" s="43"/>
      <c r="B104" s="44" t="s">
        <v>173</v>
      </c>
      <c r="C104" s="45" t="s">
        <v>62</v>
      </c>
      <c r="D104" s="46" t="s">
        <v>62</v>
      </c>
      <c r="E104" s="706">
        <v>4.0000000000000001E-3</v>
      </c>
      <c r="F104" s="707"/>
      <c r="G104" s="53"/>
      <c r="I104" s="8" t="s">
        <v>75</v>
      </c>
      <c r="J104" s="2"/>
      <c r="K104" s="2"/>
      <c r="L104" s="2"/>
      <c r="M104" s="2"/>
      <c r="N104" s="57"/>
      <c r="O104" s="57"/>
    </row>
    <row r="105" spans="1:15" ht="21.75" x14ac:dyDescent="0.5">
      <c r="A105" s="43"/>
      <c r="B105" s="44" t="s">
        <v>173</v>
      </c>
      <c r="C105" s="45" t="s">
        <v>62</v>
      </c>
      <c r="D105" s="46" t="s">
        <v>62</v>
      </c>
      <c r="E105" s="706">
        <v>4.0000000000000001E-3</v>
      </c>
      <c r="F105" s="707"/>
      <c r="G105" s="53"/>
      <c r="I105" s="2" t="s">
        <v>208</v>
      </c>
      <c r="J105" s="2"/>
      <c r="K105" s="2"/>
      <c r="L105" s="2"/>
      <c r="M105" s="2"/>
      <c r="N105" s="2"/>
      <c r="O105" s="2"/>
    </row>
    <row r="106" spans="1:15" ht="21.75" x14ac:dyDescent="0.5">
      <c r="A106" s="43" t="s">
        <v>209</v>
      </c>
      <c r="B106" s="44" t="s">
        <v>173</v>
      </c>
      <c r="C106" s="45" t="s">
        <v>62</v>
      </c>
      <c r="D106" s="46" t="s">
        <v>62</v>
      </c>
      <c r="E106" s="706">
        <v>8.0000000000000002E-3</v>
      </c>
      <c r="F106" s="707"/>
      <c r="G106" s="53" t="s">
        <v>69</v>
      </c>
    </row>
    <row r="107" spans="1:15" ht="21.75" x14ac:dyDescent="0.5">
      <c r="A107" s="43" t="s">
        <v>210</v>
      </c>
      <c r="B107" s="44" t="s">
        <v>173</v>
      </c>
      <c r="C107" s="45" t="s">
        <v>62</v>
      </c>
      <c r="D107" s="46" t="s">
        <v>62</v>
      </c>
      <c r="E107" s="706">
        <v>1.2E-2</v>
      </c>
      <c r="F107" s="707"/>
      <c r="G107" s="53"/>
    </row>
    <row r="108" spans="1:15" ht="21.75" x14ac:dyDescent="0.5">
      <c r="A108" s="43" t="s">
        <v>211</v>
      </c>
      <c r="B108" s="44" t="s">
        <v>173</v>
      </c>
      <c r="C108" s="45" t="s">
        <v>62</v>
      </c>
      <c r="D108" s="46" t="s">
        <v>62</v>
      </c>
      <c r="E108" s="706">
        <v>1.2E-2</v>
      </c>
      <c r="F108" s="707"/>
      <c r="G108" s="53"/>
    </row>
    <row r="109" spans="1:15" ht="21.75" x14ac:dyDescent="0.5">
      <c r="A109" s="43" t="s">
        <v>212</v>
      </c>
      <c r="B109" s="44" t="s">
        <v>173</v>
      </c>
      <c r="C109" s="45" t="s">
        <v>62</v>
      </c>
      <c r="D109" s="46" t="s">
        <v>62</v>
      </c>
      <c r="E109" s="706">
        <v>8.0000000000000002E-3</v>
      </c>
      <c r="F109" s="707"/>
      <c r="G109" s="53"/>
    </row>
    <row r="110" spans="1:15" ht="21.75" x14ac:dyDescent="0.5">
      <c r="A110" s="43" t="s">
        <v>213</v>
      </c>
      <c r="B110" s="44" t="s">
        <v>173</v>
      </c>
      <c r="C110" s="45" t="s">
        <v>62</v>
      </c>
      <c r="D110" s="46" t="s">
        <v>62</v>
      </c>
      <c r="E110" s="706">
        <v>8.0000000000000002E-3</v>
      </c>
      <c r="F110" s="707"/>
      <c r="G110" s="53"/>
    </row>
    <row r="111" spans="1:15" ht="21.75" x14ac:dyDescent="0.5">
      <c r="A111" s="43" t="s">
        <v>214</v>
      </c>
      <c r="B111" s="44" t="s">
        <v>173</v>
      </c>
      <c r="C111" s="45" t="s">
        <v>62</v>
      </c>
      <c r="D111" s="46" t="s">
        <v>62</v>
      </c>
      <c r="E111" s="706">
        <v>1.2E-2</v>
      </c>
      <c r="F111" s="707"/>
      <c r="G111" s="53"/>
    </row>
    <row r="112" spans="1:15" ht="21.75" x14ac:dyDescent="0.5">
      <c r="A112" s="43" t="s">
        <v>215</v>
      </c>
      <c r="B112" s="44" t="s">
        <v>173</v>
      </c>
      <c r="C112" s="45" t="s">
        <v>62</v>
      </c>
      <c r="D112" s="46" t="s">
        <v>62</v>
      </c>
      <c r="E112" s="706">
        <v>8.0000000000000002E-3</v>
      </c>
      <c r="F112" s="707"/>
      <c r="G112" s="53"/>
    </row>
    <row r="113" spans="1:7" ht="21.75" x14ac:dyDescent="0.5">
      <c r="A113" s="43" t="s">
        <v>216</v>
      </c>
      <c r="B113" s="44" t="s">
        <v>173</v>
      </c>
      <c r="C113" s="45" t="s">
        <v>62</v>
      </c>
      <c r="D113" s="46" t="s">
        <v>62</v>
      </c>
      <c r="E113" s="706">
        <v>1.2E-2</v>
      </c>
      <c r="F113" s="707"/>
      <c r="G113" s="53"/>
    </row>
    <row r="114" spans="1:7" ht="21.75" x14ac:dyDescent="0.5">
      <c r="A114" s="43" t="s">
        <v>217</v>
      </c>
      <c r="B114" s="44" t="s">
        <v>173</v>
      </c>
      <c r="C114" s="45" t="s">
        <v>62</v>
      </c>
      <c r="D114" s="46" t="s">
        <v>62</v>
      </c>
      <c r="E114" s="706">
        <v>4.0000000000000001E-3</v>
      </c>
      <c r="F114" s="707"/>
      <c r="G114" s="7" t="s">
        <v>218</v>
      </c>
    </row>
    <row r="115" spans="1:7" ht="21.75" x14ac:dyDescent="0.5">
      <c r="A115" s="58" t="s">
        <v>219</v>
      </c>
      <c r="B115" s="44" t="s">
        <v>173</v>
      </c>
      <c r="C115" s="45" t="s">
        <v>62</v>
      </c>
      <c r="D115" s="46" t="s">
        <v>62</v>
      </c>
      <c r="E115" s="706">
        <v>4.0000000000000001E-3</v>
      </c>
      <c r="F115" s="707"/>
      <c r="G115" s="6" t="s">
        <v>220</v>
      </c>
    </row>
    <row r="116" spans="1:7" ht="21.75" x14ac:dyDescent="0.5">
      <c r="A116" s="712" t="s">
        <v>221</v>
      </c>
      <c r="B116" s="713"/>
      <c r="C116" s="713"/>
      <c r="D116" s="713"/>
      <c r="E116" s="713"/>
      <c r="F116" s="713"/>
      <c r="G116" s="714"/>
    </row>
    <row r="117" spans="1:7" ht="21.75" x14ac:dyDescent="0.5">
      <c r="A117" s="58" t="s">
        <v>239</v>
      </c>
      <c r="B117" s="44" t="s">
        <v>223</v>
      </c>
      <c r="C117" s="59" t="s">
        <v>62</v>
      </c>
      <c r="D117" s="66" t="s">
        <v>62</v>
      </c>
      <c r="E117" s="715">
        <v>0.02</v>
      </c>
      <c r="F117" s="716"/>
      <c r="G117" s="53"/>
    </row>
    <row r="118" spans="1:7" ht="21.75" x14ac:dyDescent="0.5">
      <c r="A118" s="58" t="s">
        <v>222</v>
      </c>
      <c r="B118" s="44" t="s">
        <v>223</v>
      </c>
      <c r="C118" s="59" t="s">
        <v>62</v>
      </c>
      <c r="D118" s="60" t="s">
        <v>62</v>
      </c>
      <c r="E118" s="715">
        <v>0.02</v>
      </c>
      <c r="F118" s="716"/>
      <c r="G118" s="53"/>
    </row>
    <row r="119" spans="1:7" ht="21.75" x14ac:dyDescent="0.5">
      <c r="A119" s="58" t="s">
        <v>224</v>
      </c>
      <c r="B119" s="44" t="s">
        <v>223</v>
      </c>
      <c r="C119" s="46" t="s">
        <v>62</v>
      </c>
      <c r="D119" s="60" t="s">
        <v>62</v>
      </c>
      <c r="E119" s="715">
        <v>0.02</v>
      </c>
      <c r="F119" s="716"/>
      <c r="G119" s="53"/>
    </row>
    <row r="120" spans="1:7" ht="21.75" x14ac:dyDescent="0.5">
      <c r="A120" s="58" t="s">
        <v>225</v>
      </c>
      <c r="B120" s="44" t="s">
        <v>223</v>
      </c>
      <c r="C120" s="46" t="s">
        <v>62</v>
      </c>
      <c r="D120" s="60" t="s">
        <v>62</v>
      </c>
      <c r="E120" s="715">
        <v>0.02</v>
      </c>
      <c r="F120" s="716"/>
      <c r="G120" s="53"/>
    </row>
    <row r="121" spans="1:7" ht="21.75" x14ac:dyDescent="0.5">
      <c r="A121" s="58" t="s">
        <v>226</v>
      </c>
      <c r="B121" s="44" t="s">
        <v>223</v>
      </c>
      <c r="C121" s="46" t="s">
        <v>62</v>
      </c>
      <c r="D121" s="60" t="s">
        <v>62</v>
      </c>
      <c r="E121" s="715">
        <v>0.02</v>
      </c>
      <c r="F121" s="716"/>
      <c r="G121" s="53"/>
    </row>
    <row r="122" spans="1:7" ht="21.75" x14ac:dyDescent="0.5">
      <c r="A122" s="58" t="s">
        <v>227</v>
      </c>
      <c r="B122" s="44" t="s">
        <v>223</v>
      </c>
      <c r="C122" s="46" t="s">
        <v>62</v>
      </c>
      <c r="D122" s="60" t="s">
        <v>62</v>
      </c>
      <c r="E122" s="715">
        <v>0.02</v>
      </c>
      <c r="F122" s="716"/>
      <c r="G122" s="53"/>
    </row>
    <row r="123" spans="1:7" ht="21.75" x14ac:dyDescent="0.5">
      <c r="A123" s="58" t="s">
        <v>228</v>
      </c>
      <c r="B123" s="44" t="s">
        <v>223</v>
      </c>
      <c r="C123" s="46" t="s">
        <v>62</v>
      </c>
      <c r="D123" s="60" t="s">
        <v>62</v>
      </c>
      <c r="E123" s="715">
        <v>0.02</v>
      </c>
      <c r="F123" s="716"/>
      <c r="G123" s="53"/>
    </row>
    <row r="124" spans="1:7" ht="21.75" x14ac:dyDescent="0.5">
      <c r="A124" s="58" t="s">
        <v>229</v>
      </c>
      <c r="B124" s="44" t="s">
        <v>223</v>
      </c>
      <c r="C124" s="46" t="s">
        <v>62</v>
      </c>
      <c r="D124" s="60" t="s">
        <v>62</v>
      </c>
      <c r="E124" s="715">
        <v>0.02</v>
      </c>
      <c r="F124" s="716"/>
      <c r="G124" s="53"/>
    </row>
    <row r="125" spans="1:7" ht="21.75" x14ac:dyDescent="0.5">
      <c r="A125" s="58" t="s">
        <v>230</v>
      </c>
      <c r="B125" s="44" t="s">
        <v>223</v>
      </c>
      <c r="C125" s="46" t="s">
        <v>62</v>
      </c>
      <c r="D125" s="60" t="s">
        <v>62</v>
      </c>
      <c r="E125" s="715">
        <v>0.02</v>
      </c>
      <c r="F125" s="716"/>
      <c r="G125" s="53"/>
    </row>
    <row r="126" spans="1:7" ht="21.75" x14ac:dyDescent="0.5">
      <c r="A126" s="58" t="s">
        <v>231</v>
      </c>
      <c r="B126" s="53" t="s">
        <v>223</v>
      </c>
      <c r="C126" s="59" t="s">
        <v>62</v>
      </c>
      <c r="D126" s="67" t="s">
        <v>62</v>
      </c>
      <c r="E126" s="715">
        <v>0.02</v>
      </c>
      <c r="F126" s="716"/>
      <c r="G126" s="53"/>
    </row>
    <row r="127" spans="1:7" ht="21.75" x14ac:dyDescent="0.5">
      <c r="A127" s="58" t="s">
        <v>240</v>
      </c>
      <c r="B127" s="53" t="s">
        <v>223</v>
      </c>
      <c r="C127" s="59" t="s">
        <v>62</v>
      </c>
      <c r="D127" s="67" t="s">
        <v>62</v>
      </c>
      <c r="E127" s="715">
        <v>0.02</v>
      </c>
      <c r="F127" s="716"/>
      <c r="G127" s="53"/>
    </row>
    <row r="128" spans="1:7" ht="21.75" x14ac:dyDescent="0.5">
      <c r="A128" s="58" t="s">
        <v>241</v>
      </c>
      <c r="B128" s="53" t="s">
        <v>223</v>
      </c>
      <c r="C128" s="59" t="s">
        <v>62</v>
      </c>
      <c r="D128" s="67" t="s">
        <v>62</v>
      </c>
      <c r="E128" s="715">
        <v>0.02</v>
      </c>
      <c r="F128" s="716"/>
      <c r="G128" s="53"/>
    </row>
    <row r="129" spans="1:15" ht="22.5" thickBot="1" x14ac:dyDescent="0.55000000000000004">
      <c r="A129" s="68" t="s">
        <v>242</v>
      </c>
      <c r="B129" s="69" t="s">
        <v>223</v>
      </c>
      <c r="C129" s="70" t="s">
        <v>62</v>
      </c>
      <c r="D129" s="71" t="s">
        <v>62</v>
      </c>
      <c r="E129" s="719">
        <v>0.02</v>
      </c>
      <c r="F129" s="720"/>
      <c r="G129" s="69"/>
    </row>
    <row r="130" spans="1:15" ht="21.75" x14ac:dyDescent="0.5">
      <c r="A130" s="3" t="s">
        <v>75</v>
      </c>
      <c r="B130" s="2"/>
      <c r="C130" s="2"/>
      <c r="D130" s="2"/>
      <c r="E130" s="2"/>
      <c r="F130" s="2"/>
      <c r="G130" s="2"/>
    </row>
    <row r="131" spans="1:15" ht="21.75" x14ac:dyDescent="0.5">
      <c r="A131" s="2" t="s">
        <v>232</v>
      </c>
      <c r="B131" s="2"/>
      <c r="C131" s="2"/>
      <c r="D131" s="2"/>
      <c r="E131" s="2"/>
      <c r="F131" s="2"/>
      <c r="G131" s="2"/>
    </row>
    <row r="132" spans="1:15" ht="22.5" customHeight="1" x14ac:dyDescent="0.2"/>
    <row r="133" spans="1:15" ht="22.5" thickBot="1" x14ac:dyDescent="0.55000000000000004">
      <c r="A133" s="65" t="s">
        <v>243</v>
      </c>
      <c r="B133" s="2"/>
      <c r="C133" s="2"/>
      <c r="D133" s="2"/>
      <c r="E133" s="2"/>
      <c r="F133" s="2"/>
      <c r="G133" s="2"/>
      <c r="I133" s="65" t="s">
        <v>244</v>
      </c>
      <c r="J133" s="2"/>
      <c r="K133" s="2"/>
      <c r="L133" s="2"/>
      <c r="M133" s="2"/>
      <c r="N133" s="2"/>
      <c r="O133" s="2"/>
    </row>
    <row r="134" spans="1:15" ht="22.5" thickBot="1" x14ac:dyDescent="0.55000000000000004">
      <c r="A134" s="34" t="s">
        <v>191</v>
      </c>
      <c r="B134" s="11" t="s">
        <v>1</v>
      </c>
      <c r="C134" s="35">
        <v>21490</v>
      </c>
      <c r="D134" s="36">
        <v>21671</v>
      </c>
      <c r="E134" s="695" t="s">
        <v>171</v>
      </c>
      <c r="F134" s="696"/>
      <c r="G134" s="11" t="s">
        <v>131</v>
      </c>
      <c r="I134" s="37" t="s">
        <v>191</v>
      </c>
      <c r="J134" s="10" t="s">
        <v>1</v>
      </c>
      <c r="K134" s="35">
        <v>21490</v>
      </c>
      <c r="L134" s="38">
        <v>21671</v>
      </c>
      <c r="M134" s="695" t="s">
        <v>171</v>
      </c>
      <c r="N134" s="696"/>
      <c r="O134" s="11" t="s">
        <v>131</v>
      </c>
    </row>
    <row r="135" spans="1:15" ht="21.75" x14ac:dyDescent="0.5">
      <c r="A135" s="697" t="s">
        <v>192</v>
      </c>
      <c r="B135" s="698"/>
      <c r="C135" s="698"/>
      <c r="D135" s="698"/>
      <c r="E135" s="698"/>
      <c r="F135" s="698"/>
      <c r="G135" s="699"/>
      <c r="I135" s="39" t="s">
        <v>193</v>
      </c>
      <c r="J135" s="15" t="s">
        <v>22</v>
      </c>
      <c r="K135" s="40" t="s">
        <v>62</v>
      </c>
      <c r="L135" s="41" t="s">
        <v>62</v>
      </c>
      <c r="M135" s="704">
        <v>2.0000000000000001E-4</v>
      </c>
      <c r="N135" s="705"/>
      <c r="O135" s="42" t="s">
        <v>194</v>
      </c>
    </row>
    <row r="136" spans="1:15" ht="21.75" x14ac:dyDescent="0.5">
      <c r="A136" s="43" t="s">
        <v>195</v>
      </c>
      <c r="B136" s="44" t="s">
        <v>173</v>
      </c>
      <c r="C136" s="45" t="s">
        <v>62</v>
      </c>
      <c r="D136" s="46" t="s">
        <v>62</v>
      </c>
      <c r="E136" s="706">
        <v>4.0000000000000001E-3</v>
      </c>
      <c r="F136" s="707"/>
      <c r="G136" s="47" t="s">
        <v>196</v>
      </c>
      <c r="I136" s="48" t="s">
        <v>197</v>
      </c>
      <c r="J136" s="4" t="s">
        <v>22</v>
      </c>
      <c r="K136" s="49">
        <v>2.3999999999999998E-3</v>
      </c>
      <c r="L136" s="50">
        <v>4.3E-3</v>
      </c>
      <c r="M136" s="708">
        <v>2.9999999999999997E-4</v>
      </c>
      <c r="N136" s="709"/>
      <c r="O136" s="47" t="s">
        <v>198</v>
      </c>
    </row>
    <row r="137" spans="1:15" ht="21.75" x14ac:dyDescent="0.5">
      <c r="A137" s="43" t="s">
        <v>199</v>
      </c>
      <c r="B137" s="44" t="s">
        <v>173</v>
      </c>
      <c r="C137" s="45" t="s">
        <v>62</v>
      </c>
      <c r="D137" s="46" t="s">
        <v>62</v>
      </c>
      <c r="E137" s="706">
        <v>8.0000000000000002E-3</v>
      </c>
      <c r="F137" s="707"/>
      <c r="G137" s="47" t="s">
        <v>200</v>
      </c>
      <c r="I137" s="51" t="s">
        <v>201</v>
      </c>
      <c r="J137" s="4" t="s">
        <v>22</v>
      </c>
      <c r="K137" s="45" t="s">
        <v>62</v>
      </c>
      <c r="L137" s="52">
        <v>4.8000000000000001E-2</v>
      </c>
      <c r="M137" s="706">
        <v>5.0000000000000001E-3</v>
      </c>
      <c r="N137" s="707"/>
      <c r="O137" s="47" t="s">
        <v>202</v>
      </c>
    </row>
    <row r="138" spans="1:15" ht="21.75" x14ac:dyDescent="0.5">
      <c r="A138" s="43"/>
      <c r="B138" s="44" t="s">
        <v>173</v>
      </c>
      <c r="C138" s="45" t="s">
        <v>62</v>
      </c>
      <c r="D138" s="46" t="s">
        <v>62</v>
      </c>
      <c r="E138" s="706">
        <v>4.0000000000000001E-3</v>
      </c>
      <c r="F138" s="707"/>
      <c r="G138" s="47" t="s">
        <v>203</v>
      </c>
      <c r="I138" s="51" t="s">
        <v>204</v>
      </c>
      <c r="J138" s="4" t="s">
        <v>22</v>
      </c>
      <c r="K138" s="45" t="s">
        <v>62</v>
      </c>
      <c r="L138" s="52" t="s">
        <v>62</v>
      </c>
      <c r="M138" s="706">
        <v>5.0000000000000001E-3</v>
      </c>
      <c r="N138" s="707"/>
      <c r="O138" s="47" t="s">
        <v>205</v>
      </c>
    </row>
    <row r="139" spans="1:15" ht="22.5" thickBot="1" x14ac:dyDescent="0.55000000000000004">
      <c r="A139" s="43"/>
      <c r="B139" s="44" t="s">
        <v>173</v>
      </c>
      <c r="C139" s="45" t="s">
        <v>62</v>
      </c>
      <c r="D139" s="46" t="s">
        <v>62</v>
      </c>
      <c r="E139" s="706">
        <v>4.0000000000000001E-3</v>
      </c>
      <c r="F139" s="707"/>
      <c r="G139" s="53"/>
      <c r="I139" s="54" t="s">
        <v>206</v>
      </c>
      <c r="J139" s="5" t="s">
        <v>22</v>
      </c>
      <c r="K139" s="55" t="s">
        <v>62</v>
      </c>
      <c r="L139" s="55" t="s">
        <v>62</v>
      </c>
      <c r="M139" s="710">
        <v>5.0000000000000001E-3</v>
      </c>
      <c r="N139" s="711"/>
      <c r="O139" s="56" t="s">
        <v>207</v>
      </c>
    </row>
    <row r="140" spans="1:15" ht="21.75" x14ac:dyDescent="0.5">
      <c r="A140" s="43"/>
      <c r="B140" s="44" t="s">
        <v>173</v>
      </c>
      <c r="C140" s="45" t="s">
        <v>62</v>
      </c>
      <c r="D140" s="46" t="s">
        <v>62</v>
      </c>
      <c r="E140" s="706">
        <v>4.0000000000000001E-3</v>
      </c>
      <c r="F140" s="707"/>
      <c r="G140" s="53"/>
      <c r="I140" s="8" t="s">
        <v>75</v>
      </c>
      <c r="J140" s="2"/>
      <c r="K140" s="2"/>
      <c r="L140" s="2"/>
      <c r="M140" s="2"/>
      <c r="N140" s="57"/>
      <c r="O140" s="57"/>
    </row>
    <row r="141" spans="1:15" ht="21.75" x14ac:dyDescent="0.5">
      <c r="A141" s="43"/>
      <c r="B141" s="44" t="s">
        <v>173</v>
      </c>
      <c r="C141" s="45" t="s">
        <v>62</v>
      </c>
      <c r="D141" s="46" t="s">
        <v>62</v>
      </c>
      <c r="E141" s="706">
        <v>4.0000000000000001E-3</v>
      </c>
      <c r="F141" s="707"/>
      <c r="G141" s="53"/>
      <c r="I141" s="2" t="s">
        <v>208</v>
      </c>
      <c r="J141" s="2"/>
      <c r="K141" s="2"/>
      <c r="L141" s="2"/>
      <c r="M141" s="2"/>
      <c r="N141" s="2"/>
      <c r="O141" s="2"/>
    </row>
    <row r="142" spans="1:15" ht="21.75" x14ac:dyDescent="0.5">
      <c r="A142" s="43" t="s">
        <v>209</v>
      </c>
      <c r="B142" s="44" t="s">
        <v>173</v>
      </c>
      <c r="C142" s="45" t="s">
        <v>62</v>
      </c>
      <c r="D142" s="46" t="s">
        <v>62</v>
      </c>
      <c r="E142" s="706">
        <v>8.0000000000000002E-3</v>
      </c>
      <c r="F142" s="707"/>
      <c r="G142" s="53" t="s">
        <v>69</v>
      </c>
    </row>
    <row r="143" spans="1:15" ht="21.75" x14ac:dyDescent="0.5">
      <c r="A143" s="43" t="s">
        <v>210</v>
      </c>
      <c r="B143" s="44" t="s">
        <v>173</v>
      </c>
      <c r="C143" s="45" t="s">
        <v>62</v>
      </c>
      <c r="D143" s="46" t="s">
        <v>62</v>
      </c>
      <c r="E143" s="706">
        <v>1.2E-2</v>
      </c>
      <c r="F143" s="707"/>
      <c r="G143" s="53"/>
    </row>
    <row r="144" spans="1:15" ht="21.75" x14ac:dyDescent="0.5">
      <c r="A144" s="43" t="s">
        <v>211</v>
      </c>
      <c r="B144" s="44" t="s">
        <v>173</v>
      </c>
      <c r="C144" s="45" t="s">
        <v>62</v>
      </c>
      <c r="D144" s="46" t="s">
        <v>62</v>
      </c>
      <c r="E144" s="706">
        <v>1.2E-2</v>
      </c>
      <c r="F144" s="707"/>
      <c r="G144" s="53"/>
    </row>
    <row r="145" spans="1:7" ht="21.75" x14ac:dyDescent="0.5">
      <c r="A145" s="43" t="s">
        <v>212</v>
      </c>
      <c r="B145" s="44" t="s">
        <v>173</v>
      </c>
      <c r="C145" s="45" t="s">
        <v>62</v>
      </c>
      <c r="D145" s="46" t="s">
        <v>62</v>
      </c>
      <c r="E145" s="706">
        <v>8.0000000000000002E-3</v>
      </c>
      <c r="F145" s="707"/>
      <c r="G145" s="53"/>
    </row>
    <row r="146" spans="1:7" ht="21.75" x14ac:dyDescent="0.5">
      <c r="A146" s="43" t="s">
        <v>213</v>
      </c>
      <c r="B146" s="44" t="s">
        <v>173</v>
      </c>
      <c r="C146" s="45" t="s">
        <v>62</v>
      </c>
      <c r="D146" s="46" t="s">
        <v>62</v>
      </c>
      <c r="E146" s="706">
        <v>8.0000000000000002E-3</v>
      </c>
      <c r="F146" s="707"/>
      <c r="G146" s="53"/>
    </row>
    <row r="147" spans="1:7" ht="21.75" x14ac:dyDescent="0.5">
      <c r="A147" s="43" t="s">
        <v>214</v>
      </c>
      <c r="B147" s="44" t="s">
        <v>173</v>
      </c>
      <c r="C147" s="45" t="s">
        <v>62</v>
      </c>
      <c r="D147" s="46" t="s">
        <v>62</v>
      </c>
      <c r="E147" s="706">
        <v>1.2E-2</v>
      </c>
      <c r="F147" s="707"/>
      <c r="G147" s="53"/>
    </row>
    <row r="148" spans="1:7" ht="21.75" x14ac:dyDescent="0.5">
      <c r="A148" s="43" t="s">
        <v>215</v>
      </c>
      <c r="B148" s="44" t="s">
        <v>173</v>
      </c>
      <c r="C148" s="45" t="s">
        <v>62</v>
      </c>
      <c r="D148" s="46" t="s">
        <v>62</v>
      </c>
      <c r="E148" s="706">
        <v>8.0000000000000002E-3</v>
      </c>
      <c r="F148" s="707"/>
      <c r="G148" s="53"/>
    </row>
    <row r="149" spans="1:7" ht="21.75" x14ac:dyDescent="0.5">
      <c r="A149" s="43" t="s">
        <v>216</v>
      </c>
      <c r="B149" s="44" t="s">
        <v>173</v>
      </c>
      <c r="C149" s="45" t="s">
        <v>62</v>
      </c>
      <c r="D149" s="46" t="s">
        <v>62</v>
      </c>
      <c r="E149" s="706">
        <v>1.2E-2</v>
      </c>
      <c r="F149" s="707"/>
      <c r="G149" s="53"/>
    </row>
    <row r="150" spans="1:7" ht="21.75" x14ac:dyDescent="0.5">
      <c r="A150" s="43" t="s">
        <v>217</v>
      </c>
      <c r="B150" s="44" t="s">
        <v>173</v>
      </c>
      <c r="C150" s="45" t="s">
        <v>62</v>
      </c>
      <c r="D150" s="46" t="s">
        <v>62</v>
      </c>
      <c r="E150" s="706">
        <v>4.0000000000000001E-3</v>
      </c>
      <c r="F150" s="707"/>
      <c r="G150" s="7" t="s">
        <v>218</v>
      </c>
    </row>
    <row r="151" spans="1:7" ht="21.75" x14ac:dyDescent="0.5">
      <c r="A151" s="58" t="s">
        <v>219</v>
      </c>
      <c r="B151" s="44" t="s">
        <v>173</v>
      </c>
      <c r="C151" s="45" t="s">
        <v>62</v>
      </c>
      <c r="D151" s="46" t="s">
        <v>62</v>
      </c>
      <c r="E151" s="706">
        <v>4.0000000000000001E-3</v>
      </c>
      <c r="F151" s="707"/>
      <c r="G151" s="6" t="s">
        <v>220</v>
      </c>
    </row>
    <row r="152" spans="1:7" ht="21.75" x14ac:dyDescent="0.5">
      <c r="A152" s="721" t="s">
        <v>221</v>
      </c>
      <c r="B152" s="722"/>
      <c r="C152" s="722"/>
      <c r="D152" s="722"/>
      <c r="E152" s="722"/>
      <c r="F152" s="722"/>
      <c r="G152" s="723"/>
    </row>
    <row r="153" spans="1:7" ht="21.75" x14ac:dyDescent="0.5">
      <c r="A153" s="58" t="s">
        <v>239</v>
      </c>
      <c r="B153" s="44" t="s">
        <v>223</v>
      </c>
      <c r="C153" s="59" t="s">
        <v>62</v>
      </c>
      <c r="D153" s="66" t="s">
        <v>62</v>
      </c>
      <c r="E153" s="715">
        <v>0.02</v>
      </c>
      <c r="F153" s="716"/>
      <c r="G153" s="53"/>
    </row>
    <row r="154" spans="1:7" ht="21.75" x14ac:dyDescent="0.5">
      <c r="A154" s="58" t="s">
        <v>222</v>
      </c>
      <c r="B154" s="44" t="s">
        <v>223</v>
      </c>
      <c r="C154" s="59" t="s">
        <v>62</v>
      </c>
      <c r="D154" s="60" t="s">
        <v>62</v>
      </c>
      <c r="E154" s="715">
        <v>0.02</v>
      </c>
      <c r="F154" s="716"/>
      <c r="G154" s="53"/>
    </row>
    <row r="155" spans="1:7" ht="21.75" x14ac:dyDescent="0.5">
      <c r="A155" s="58" t="s">
        <v>224</v>
      </c>
      <c r="B155" s="44" t="s">
        <v>223</v>
      </c>
      <c r="C155" s="46" t="s">
        <v>62</v>
      </c>
      <c r="D155" s="60" t="s">
        <v>62</v>
      </c>
      <c r="E155" s="715">
        <v>0.02</v>
      </c>
      <c r="F155" s="716"/>
      <c r="G155" s="53"/>
    </row>
    <row r="156" spans="1:7" ht="21.75" x14ac:dyDescent="0.5">
      <c r="A156" s="58" t="s">
        <v>225</v>
      </c>
      <c r="B156" s="44" t="s">
        <v>223</v>
      </c>
      <c r="C156" s="46" t="s">
        <v>62</v>
      </c>
      <c r="D156" s="60" t="s">
        <v>62</v>
      </c>
      <c r="E156" s="715">
        <v>0.02</v>
      </c>
      <c r="F156" s="716"/>
      <c r="G156" s="53"/>
    </row>
    <row r="157" spans="1:7" ht="21.75" x14ac:dyDescent="0.5">
      <c r="A157" s="58" t="s">
        <v>226</v>
      </c>
      <c r="B157" s="44" t="s">
        <v>223</v>
      </c>
      <c r="C157" s="46" t="s">
        <v>62</v>
      </c>
      <c r="D157" s="60" t="s">
        <v>62</v>
      </c>
      <c r="E157" s="715">
        <v>0.02</v>
      </c>
      <c r="F157" s="716"/>
      <c r="G157" s="53"/>
    </row>
    <row r="158" spans="1:7" ht="21.75" x14ac:dyDescent="0.5">
      <c r="A158" s="58" t="s">
        <v>227</v>
      </c>
      <c r="B158" s="44" t="s">
        <v>223</v>
      </c>
      <c r="C158" s="46" t="s">
        <v>62</v>
      </c>
      <c r="D158" s="60" t="s">
        <v>62</v>
      </c>
      <c r="E158" s="715">
        <v>0.02</v>
      </c>
      <c r="F158" s="716"/>
      <c r="G158" s="53"/>
    </row>
    <row r="159" spans="1:7" ht="21.75" x14ac:dyDescent="0.5">
      <c r="A159" s="58" t="s">
        <v>228</v>
      </c>
      <c r="B159" s="44" t="s">
        <v>223</v>
      </c>
      <c r="C159" s="46" t="s">
        <v>62</v>
      </c>
      <c r="D159" s="60" t="s">
        <v>62</v>
      </c>
      <c r="E159" s="715">
        <v>0.02</v>
      </c>
      <c r="F159" s="716"/>
      <c r="G159" s="53"/>
    </row>
    <row r="160" spans="1:7" ht="21.75" x14ac:dyDescent="0.5">
      <c r="A160" s="58" t="s">
        <v>229</v>
      </c>
      <c r="B160" s="44" t="s">
        <v>223</v>
      </c>
      <c r="C160" s="46" t="s">
        <v>62</v>
      </c>
      <c r="D160" s="60" t="s">
        <v>62</v>
      </c>
      <c r="E160" s="715">
        <v>0.02</v>
      </c>
      <c r="F160" s="716"/>
      <c r="G160" s="53"/>
    </row>
    <row r="161" spans="1:15" ht="21.75" x14ac:dyDescent="0.5">
      <c r="A161" s="58" t="s">
        <v>230</v>
      </c>
      <c r="B161" s="44" t="s">
        <v>223</v>
      </c>
      <c r="C161" s="46" t="s">
        <v>62</v>
      </c>
      <c r="D161" s="60" t="s">
        <v>62</v>
      </c>
      <c r="E161" s="715">
        <v>0.02</v>
      </c>
      <c r="F161" s="716"/>
      <c r="G161" s="53"/>
    </row>
    <row r="162" spans="1:15" ht="21.75" x14ac:dyDescent="0.5">
      <c r="A162" s="58" t="s">
        <v>231</v>
      </c>
      <c r="B162" s="53" t="s">
        <v>223</v>
      </c>
      <c r="C162" s="59" t="s">
        <v>62</v>
      </c>
      <c r="D162" s="67" t="s">
        <v>62</v>
      </c>
      <c r="E162" s="715">
        <v>0.02</v>
      </c>
      <c r="F162" s="716"/>
      <c r="G162" s="53"/>
    </row>
    <row r="163" spans="1:15" ht="21.75" x14ac:dyDescent="0.5">
      <c r="A163" s="58" t="s">
        <v>240</v>
      </c>
      <c r="B163" s="53" t="s">
        <v>223</v>
      </c>
      <c r="C163" s="59" t="s">
        <v>62</v>
      </c>
      <c r="D163" s="67" t="s">
        <v>62</v>
      </c>
      <c r="E163" s="715">
        <v>0.02</v>
      </c>
      <c r="F163" s="716"/>
      <c r="G163" s="53"/>
    </row>
    <row r="164" spans="1:15" ht="21.75" x14ac:dyDescent="0.5">
      <c r="A164" s="58" t="s">
        <v>241</v>
      </c>
      <c r="B164" s="53" t="s">
        <v>223</v>
      </c>
      <c r="C164" s="59" t="s">
        <v>62</v>
      </c>
      <c r="D164" s="67" t="s">
        <v>62</v>
      </c>
      <c r="E164" s="715">
        <v>0.02</v>
      </c>
      <c r="F164" s="716"/>
      <c r="G164" s="53"/>
    </row>
    <row r="165" spans="1:15" ht="22.5" thickBot="1" x14ac:dyDescent="0.55000000000000004">
      <c r="A165" s="68" t="s">
        <v>242</v>
      </c>
      <c r="B165" s="69" t="s">
        <v>223</v>
      </c>
      <c r="C165" s="70" t="s">
        <v>62</v>
      </c>
      <c r="D165" s="71" t="s">
        <v>62</v>
      </c>
      <c r="E165" s="719">
        <v>0.02</v>
      </c>
      <c r="F165" s="720"/>
      <c r="G165" s="69"/>
    </row>
    <row r="166" spans="1:15" ht="21.75" x14ac:dyDescent="0.5">
      <c r="A166" s="3" t="s">
        <v>75</v>
      </c>
      <c r="B166" s="2"/>
      <c r="C166" s="2"/>
      <c r="D166" s="2"/>
      <c r="E166" s="2"/>
      <c r="F166" s="2"/>
      <c r="G166" s="2"/>
    </row>
    <row r="167" spans="1:15" ht="21.75" x14ac:dyDescent="0.5">
      <c r="A167" s="2" t="s">
        <v>232</v>
      </c>
      <c r="B167" s="2"/>
      <c r="C167" s="2"/>
      <c r="D167" s="2"/>
      <c r="E167" s="2"/>
      <c r="F167" s="2"/>
      <c r="G167" s="2"/>
    </row>
    <row r="168" spans="1:15" ht="21.75" x14ac:dyDescent="0.5">
      <c r="A168" s="2"/>
      <c r="B168" s="2"/>
      <c r="C168" s="2"/>
      <c r="D168" s="2"/>
      <c r="E168" s="2"/>
      <c r="F168" s="2"/>
      <c r="G168" s="2"/>
    </row>
    <row r="169" spans="1:15" ht="22.5" thickBot="1" x14ac:dyDescent="0.55000000000000004">
      <c r="A169" s="65" t="s">
        <v>245</v>
      </c>
      <c r="B169" s="2"/>
      <c r="C169" s="2"/>
      <c r="D169" s="2"/>
      <c r="E169" s="2"/>
      <c r="F169" s="2"/>
      <c r="G169" s="2"/>
      <c r="I169" s="65" t="s">
        <v>246</v>
      </c>
      <c r="J169" s="2"/>
      <c r="K169" s="2"/>
      <c r="L169" s="2"/>
      <c r="M169" s="2"/>
      <c r="N169" s="2"/>
      <c r="O169" s="2"/>
    </row>
    <row r="170" spans="1:15" ht="22.5" thickBot="1" x14ac:dyDescent="0.55000000000000004">
      <c r="A170" s="34" t="s">
        <v>191</v>
      </c>
      <c r="B170" s="11" t="s">
        <v>1</v>
      </c>
      <c r="C170" s="12" t="s">
        <v>92</v>
      </c>
      <c r="D170" s="12" t="s">
        <v>147</v>
      </c>
      <c r="E170" s="13" t="s">
        <v>247</v>
      </c>
      <c r="F170" s="11"/>
      <c r="G170" s="11" t="s">
        <v>131</v>
      </c>
      <c r="I170" s="37" t="s">
        <v>191</v>
      </c>
      <c r="J170" s="10" t="s">
        <v>1</v>
      </c>
      <c r="K170" s="12" t="s">
        <v>92</v>
      </c>
      <c r="L170" s="12" t="s">
        <v>147</v>
      </c>
      <c r="M170" s="695" t="s">
        <v>171</v>
      </c>
      <c r="N170" s="696"/>
      <c r="O170" s="11" t="s">
        <v>131</v>
      </c>
    </row>
    <row r="171" spans="1:15" ht="21.75" x14ac:dyDescent="0.5">
      <c r="A171" s="697" t="s">
        <v>192</v>
      </c>
      <c r="B171" s="698"/>
      <c r="C171" s="698"/>
      <c r="D171" s="698"/>
      <c r="E171" s="698"/>
      <c r="F171" s="698"/>
      <c r="G171" s="699"/>
      <c r="I171" s="39" t="s">
        <v>193</v>
      </c>
      <c r="J171" s="15" t="s">
        <v>22</v>
      </c>
      <c r="K171" s="40" t="s">
        <v>62</v>
      </c>
      <c r="L171" s="41" t="s">
        <v>62</v>
      </c>
      <c r="M171" s="728">
        <v>2.0000000000000001E-4</v>
      </c>
      <c r="N171" s="729"/>
      <c r="O171" s="42" t="s">
        <v>194</v>
      </c>
    </row>
    <row r="172" spans="1:15" ht="21.75" x14ac:dyDescent="0.5">
      <c r="A172" s="43" t="s">
        <v>195</v>
      </c>
      <c r="B172" s="44" t="s">
        <v>173</v>
      </c>
      <c r="C172" s="45" t="s">
        <v>62</v>
      </c>
      <c r="D172" s="45" t="s">
        <v>62</v>
      </c>
      <c r="E172" s="688">
        <v>4.0000000000000001E-3</v>
      </c>
      <c r="F172" s="689"/>
      <c r="G172" s="47" t="s">
        <v>196</v>
      </c>
      <c r="I172" s="48" t="s">
        <v>197</v>
      </c>
      <c r="J172" s="4" t="s">
        <v>22</v>
      </c>
      <c r="K172" s="49">
        <v>5.8999999999999999E-3</v>
      </c>
      <c r="L172" s="50" t="s">
        <v>62</v>
      </c>
      <c r="M172" s="724">
        <v>2.9999999999999997E-4</v>
      </c>
      <c r="N172" s="725"/>
      <c r="O172" s="47" t="s">
        <v>198</v>
      </c>
    </row>
    <row r="173" spans="1:15" ht="21.75" x14ac:dyDescent="0.5">
      <c r="A173" s="43" t="s">
        <v>199</v>
      </c>
      <c r="B173" s="44" t="s">
        <v>173</v>
      </c>
      <c r="C173" s="45" t="s">
        <v>62</v>
      </c>
      <c r="D173" s="45" t="s">
        <v>62</v>
      </c>
      <c r="E173" s="688">
        <v>8.0000000000000002E-3</v>
      </c>
      <c r="F173" s="689"/>
      <c r="G173" s="47" t="s">
        <v>200</v>
      </c>
      <c r="I173" s="51" t="s">
        <v>201</v>
      </c>
      <c r="J173" s="4" t="s">
        <v>22</v>
      </c>
      <c r="K173" s="45" t="s">
        <v>62</v>
      </c>
      <c r="L173" s="52" t="s">
        <v>62</v>
      </c>
      <c r="M173" s="726">
        <v>5.0000000000000001E-3</v>
      </c>
      <c r="N173" s="727"/>
      <c r="O173" s="47" t="s">
        <v>202</v>
      </c>
    </row>
    <row r="174" spans="1:15" ht="21.75" x14ac:dyDescent="0.5">
      <c r="A174" s="43"/>
      <c r="B174" s="44" t="s">
        <v>173</v>
      </c>
      <c r="C174" s="45" t="s">
        <v>62</v>
      </c>
      <c r="D174" s="45" t="s">
        <v>62</v>
      </c>
      <c r="E174" s="688">
        <v>4.0000000000000001E-3</v>
      </c>
      <c r="F174" s="689"/>
      <c r="G174" s="47" t="s">
        <v>203</v>
      </c>
      <c r="I174" s="51" t="s">
        <v>204</v>
      </c>
      <c r="J174" s="4" t="s">
        <v>22</v>
      </c>
      <c r="K174" s="45" t="s">
        <v>62</v>
      </c>
      <c r="L174" s="52" t="s">
        <v>62</v>
      </c>
      <c r="M174" s="726">
        <v>5.0000000000000001E-3</v>
      </c>
      <c r="N174" s="727"/>
      <c r="O174" s="47" t="s">
        <v>205</v>
      </c>
    </row>
    <row r="175" spans="1:15" ht="22.5" thickBot="1" x14ac:dyDescent="0.55000000000000004">
      <c r="A175" s="43"/>
      <c r="B175" s="44" t="s">
        <v>173</v>
      </c>
      <c r="C175" s="45" t="s">
        <v>62</v>
      </c>
      <c r="D175" s="45" t="s">
        <v>62</v>
      </c>
      <c r="E175" s="688">
        <v>4.0000000000000001E-3</v>
      </c>
      <c r="F175" s="689"/>
      <c r="G175" s="53"/>
      <c r="I175" s="54" t="s">
        <v>206</v>
      </c>
      <c r="J175" s="5" t="s">
        <v>22</v>
      </c>
      <c r="K175" s="55" t="s">
        <v>62</v>
      </c>
      <c r="L175" s="55" t="s">
        <v>62</v>
      </c>
      <c r="M175" s="730">
        <v>5.0000000000000001E-3</v>
      </c>
      <c r="N175" s="731"/>
      <c r="O175" s="56" t="s">
        <v>207</v>
      </c>
    </row>
    <row r="176" spans="1:15" ht="21.75" x14ac:dyDescent="0.5">
      <c r="A176" s="43"/>
      <c r="B176" s="44" t="s">
        <v>173</v>
      </c>
      <c r="C176" s="45" t="s">
        <v>62</v>
      </c>
      <c r="D176" s="45" t="s">
        <v>62</v>
      </c>
      <c r="E176" s="688">
        <v>4.0000000000000001E-3</v>
      </c>
      <c r="F176" s="689"/>
      <c r="G176" s="53"/>
      <c r="I176" s="8" t="s">
        <v>75</v>
      </c>
      <c r="J176" s="2"/>
      <c r="K176" s="2"/>
      <c r="L176" s="2"/>
      <c r="M176" s="2"/>
      <c r="N176" s="2"/>
      <c r="O176" s="2"/>
    </row>
    <row r="177" spans="1:15" ht="21.75" x14ac:dyDescent="0.5">
      <c r="A177" s="43"/>
      <c r="B177" s="44" t="s">
        <v>173</v>
      </c>
      <c r="C177" s="45" t="s">
        <v>62</v>
      </c>
      <c r="D177" s="45" t="s">
        <v>62</v>
      </c>
      <c r="E177" s="688">
        <v>4.0000000000000001E-3</v>
      </c>
      <c r="F177" s="689"/>
      <c r="G177" s="53"/>
      <c r="I177" s="2" t="s">
        <v>208</v>
      </c>
      <c r="J177" s="2"/>
      <c r="K177" s="2"/>
      <c r="L177" s="2"/>
      <c r="M177" s="2"/>
      <c r="N177" s="2"/>
      <c r="O177" s="2"/>
    </row>
    <row r="178" spans="1:15" ht="21.75" x14ac:dyDescent="0.5">
      <c r="A178" s="43" t="s">
        <v>209</v>
      </c>
      <c r="B178" s="44" t="s">
        <v>173</v>
      </c>
      <c r="C178" s="45" t="s">
        <v>62</v>
      </c>
      <c r="D178" s="45" t="s">
        <v>62</v>
      </c>
      <c r="E178" s="688">
        <v>8.0000000000000002E-3</v>
      </c>
      <c r="F178" s="689"/>
      <c r="G178" s="53" t="s">
        <v>69</v>
      </c>
    </row>
    <row r="179" spans="1:15" ht="21.75" x14ac:dyDescent="0.5">
      <c r="A179" s="43" t="s">
        <v>210</v>
      </c>
      <c r="B179" s="44" t="s">
        <v>173</v>
      </c>
      <c r="C179" s="45" t="s">
        <v>62</v>
      </c>
      <c r="D179" s="45" t="s">
        <v>62</v>
      </c>
      <c r="E179" s="688">
        <v>1.2E-2</v>
      </c>
      <c r="F179" s="689"/>
      <c r="G179" s="53"/>
    </row>
    <row r="180" spans="1:15" ht="21.75" x14ac:dyDescent="0.5">
      <c r="A180" s="43" t="s">
        <v>211</v>
      </c>
      <c r="B180" s="44" t="s">
        <v>173</v>
      </c>
      <c r="C180" s="45" t="s">
        <v>62</v>
      </c>
      <c r="D180" s="45" t="s">
        <v>62</v>
      </c>
      <c r="E180" s="688">
        <v>1.2E-2</v>
      </c>
      <c r="F180" s="689"/>
      <c r="G180" s="53"/>
    </row>
    <row r="181" spans="1:15" ht="21.75" x14ac:dyDescent="0.5">
      <c r="A181" s="43" t="s">
        <v>212</v>
      </c>
      <c r="B181" s="44" t="s">
        <v>173</v>
      </c>
      <c r="C181" s="45" t="s">
        <v>62</v>
      </c>
      <c r="D181" s="45" t="s">
        <v>62</v>
      </c>
      <c r="E181" s="688">
        <v>8.0000000000000002E-3</v>
      </c>
      <c r="F181" s="689"/>
      <c r="G181" s="53"/>
    </row>
    <row r="182" spans="1:15" ht="21.75" x14ac:dyDescent="0.5">
      <c r="A182" s="43" t="s">
        <v>213</v>
      </c>
      <c r="B182" s="44" t="s">
        <v>173</v>
      </c>
      <c r="C182" s="45" t="s">
        <v>62</v>
      </c>
      <c r="D182" s="45" t="s">
        <v>62</v>
      </c>
      <c r="E182" s="688">
        <v>8.0000000000000002E-3</v>
      </c>
      <c r="F182" s="689"/>
      <c r="G182" s="53"/>
    </row>
    <row r="183" spans="1:15" ht="21.75" x14ac:dyDescent="0.5">
      <c r="A183" s="43" t="s">
        <v>214</v>
      </c>
      <c r="B183" s="44" t="s">
        <v>173</v>
      </c>
      <c r="C183" s="45" t="s">
        <v>62</v>
      </c>
      <c r="D183" s="45" t="s">
        <v>62</v>
      </c>
      <c r="E183" s="688">
        <v>1.2E-2</v>
      </c>
      <c r="F183" s="689"/>
      <c r="G183" s="53"/>
    </row>
    <row r="184" spans="1:15" ht="21.75" x14ac:dyDescent="0.5">
      <c r="A184" s="43" t="s">
        <v>215</v>
      </c>
      <c r="B184" s="44" t="s">
        <v>173</v>
      </c>
      <c r="C184" s="45" t="s">
        <v>62</v>
      </c>
      <c r="D184" s="45" t="s">
        <v>62</v>
      </c>
      <c r="E184" s="688">
        <v>8.0000000000000002E-3</v>
      </c>
      <c r="F184" s="689"/>
      <c r="G184" s="53"/>
    </row>
    <row r="185" spans="1:15" ht="21.75" x14ac:dyDescent="0.5">
      <c r="A185" s="43" t="s">
        <v>216</v>
      </c>
      <c r="B185" s="44" t="s">
        <v>173</v>
      </c>
      <c r="C185" s="45" t="s">
        <v>62</v>
      </c>
      <c r="D185" s="45" t="s">
        <v>62</v>
      </c>
      <c r="E185" s="688">
        <v>1.2E-2</v>
      </c>
      <c r="F185" s="689"/>
      <c r="G185" s="53"/>
    </row>
    <row r="186" spans="1:15" ht="21.75" x14ac:dyDescent="0.5">
      <c r="A186" s="43" t="s">
        <v>217</v>
      </c>
      <c r="B186" s="44" t="s">
        <v>173</v>
      </c>
      <c r="C186" s="45" t="s">
        <v>62</v>
      </c>
      <c r="D186" s="45" t="s">
        <v>62</v>
      </c>
      <c r="E186" s="688">
        <v>4.0000000000000001E-3</v>
      </c>
      <c r="F186" s="689"/>
      <c r="G186" s="7" t="s">
        <v>218</v>
      </c>
    </row>
    <row r="187" spans="1:15" ht="21.75" x14ac:dyDescent="0.5">
      <c r="A187" s="58" t="s">
        <v>219</v>
      </c>
      <c r="B187" s="44" t="s">
        <v>173</v>
      </c>
      <c r="C187" s="45" t="s">
        <v>62</v>
      </c>
      <c r="D187" s="45" t="s">
        <v>62</v>
      </c>
      <c r="E187" s="688">
        <v>4.0000000000000001E-3</v>
      </c>
      <c r="F187" s="689"/>
      <c r="G187" s="6" t="s">
        <v>220</v>
      </c>
    </row>
    <row r="188" spans="1:15" ht="21.75" x14ac:dyDescent="0.5">
      <c r="A188" s="712" t="s">
        <v>221</v>
      </c>
      <c r="B188" s="713"/>
      <c r="C188" s="713"/>
      <c r="D188" s="713"/>
      <c r="E188" s="713"/>
      <c r="F188" s="713"/>
      <c r="G188" s="714"/>
    </row>
    <row r="189" spans="1:15" ht="21.75" x14ac:dyDescent="0.5">
      <c r="A189" s="58" t="s">
        <v>239</v>
      </c>
      <c r="B189" s="44" t="s">
        <v>223</v>
      </c>
      <c r="C189" s="59" t="s">
        <v>62</v>
      </c>
      <c r="D189" s="59" t="s">
        <v>62</v>
      </c>
      <c r="E189" s="686">
        <v>0.02</v>
      </c>
      <c r="F189" s="687"/>
      <c r="G189" s="53"/>
    </row>
    <row r="190" spans="1:15" ht="21.75" x14ac:dyDescent="0.5">
      <c r="A190" s="58" t="s">
        <v>222</v>
      </c>
      <c r="B190" s="44" t="s">
        <v>223</v>
      </c>
      <c r="C190" s="59" t="s">
        <v>62</v>
      </c>
      <c r="D190" s="59" t="s">
        <v>62</v>
      </c>
      <c r="E190" s="686">
        <v>0.02</v>
      </c>
      <c r="F190" s="687"/>
      <c r="G190" s="53"/>
    </row>
    <row r="191" spans="1:15" ht="21.75" x14ac:dyDescent="0.5">
      <c r="A191" s="58" t="s">
        <v>224</v>
      </c>
      <c r="B191" s="44" t="s">
        <v>223</v>
      </c>
      <c r="C191" s="46" t="s">
        <v>62</v>
      </c>
      <c r="D191" s="46" t="s">
        <v>62</v>
      </c>
      <c r="E191" s="686">
        <v>0.02</v>
      </c>
      <c r="F191" s="687"/>
      <c r="G191" s="53"/>
    </row>
    <row r="192" spans="1:15" ht="21.75" x14ac:dyDescent="0.5">
      <c r="A192" s="58" t="s">
        <v>225</v>
      </c>
      <c r="B192" s="44" t="s">
        <v>223</v>
      </c>
      <c r="C192" s="46" t="s">
        <v>62</v>
      </c>
      <c r="D192" s="46" t="s">
        <v>62</v>
      </c>
      <c r="E192" s="686">
        <v>0.02</v>
      </c>
      <c r="F192" s="687"/>
      <c r="G192" s="53"/>
    </row>
    <row r="193" spans="1:15" ht="21.75" x14ac:dyDescent="0.5">
      <c r="A193" s="58" t="s">
        <v>226</v>
      </c>
      <c r="B193" s="44" t="s">
        <v>223</v>
      </c>
      <c r="C193" s="46" t="s">
        <v>62</v>
      </c>
      <c r="D193" s="46" t="s">
        <v>62</v>
      </c>
      <c r="E193" s="686">
        <v>0.02</v>
      </c>
      <c r="F193" s="687"/>
      <c r="G193" s="53"/>
    </row>
    <row r="194" spans="1:15" ht="21.75" x14ac:dyDescent="0.5">
      <c r="A194" s="58" t="s">
        <v>227</v>
      </c>
      <c r="B194" s="44" t="s">
        <v>223</v>
      </c>
      <c r="C194" s="46" t="s">
        <v>62</v>
      </c>
      <c r="D194" s="46" t="s">
        <v>62</v>
      </c>
      <c r="E194" s="686">
        <v>0.02</v>
      </c>
      <c r="F194" s="687"/>
      <c r="G194" s="53"/>
    </row>
    <row r="195" spans="1:15" ht="21.75" x14ac:dyDescent="0.5">
      <c r="A195" s="58" t="s">
        <v>228</v>
      </c>
      <c r="B195" s="44" t="s">
        <v>223</v>
      </c>
      <c r="C195" s="46" t="s">
        <v>62</v>
      </c>
      <c r="D195" s="46" t="s">
        <v>62</v>
      </c>
      <c r="E195" s="686">
        <v>0.02</v>
      </c>
      <c r="F195" s="687"/>
      <c r="G195" s="53"/>
    </row>
    <row r="196" spans="1:15" ht="21.75" x14ac:dyDescent="0.5">
      <c r="A196" s="58" t="s">
        <v>229</v>
      </c>
      <c r="B196" s="44" t="s">
        <v>223</v>
      </c>
      <c r="C196" s="46" t="s">
        <v>62</v>
      </c>
      <c r="D196" s="46" t="s">
        <v>62</v>
      </c>
      <c r="E196" s="686">
        <v>0.02</v>
      </c>
      <c r="F196" s="687"/>
      <c r="G196" s="53"/>
    </row>
    <row r="197" spans="1:15" ht="21.75" x14ac:dyDescent="0.5">
      <c r="A197" s="58" t="s">
        <v>230</v>
      </c>
      <c r="B197" s="44" t="s">
        <v>223</v>
      </c>
      <c r="C197" s="46" t="s">
        <v>62</v>
      </c>
      <c r="D197" s="46" t="s">
        <v>62</v>
      </c>
      <c r="E197" s="686">
        <v>0.02</v>
      </c>
      <c r="F197" s="687"/>
      <c r="G197" s="53"/>
    </row>
    <row r="198" spans="1:15" ht="21.75" x14ac:dyDescent="0.5">
      <c r="A198" s="58" t="s">
        <v>231</v>
      </c>
      <c r="B198" s="53" t="s">
        <v>223</v>
      </c>
      <c r="C198" s="59" t="s">
        <v>62</v>
      </c>
      <c r="D198" s="59" t="s">
        <v>62</v>
      </c>
      <c r="E198" s="686">
        <v>0.02</v>
      </c>
      <c r="F198" s="687"/>
      <c r="G198" s="53"/>
    </row>
    <row r="199" spans="1:15" ht="21.75" x14ac:dyDescent="0.5">
      <c r="A199" s="58" t="s">
        <v>240</v>
      </c>
      <c r="B199" s="53" t="s">
        <v>223</v>
      </c>
      <c r="C199" s="59" t="s">
        <v>62</v>
      </c>
      <c r="D199" s="59" t="s">
        <v>62</v>
      </c>
      <c r="E199" s="686">
        <v>0.02</v>
      </c>
      <c r="F199" s="687"/>
      <c r="G199" s="53"/>
    </row>
    <row r="200" spans="1:15" ht="21.75" x14ac:dyDescent="0.5">
      <c r="A200" s="58" t="s">
        <v>241</v>
      </c>
      <c r="B200" s="53" t="s">
        <v>223</v>
      </c>
      <c r="C200" s="59" t="s">
        <v>62</v>
      </c>
      <c r="D200" s="59" t="s">
        <v>62</v>
      </c>
      <c r="E200" s="686">
        <v>0.02</v>
      </c>
      <c r="F200" s="687"/>
      <c r="G200" s="53"/>
    </row>
    <row r="201" spans="1:15" ht="22.5" thickBot="1" x14ac:dyDescent="0.55000000000000004">
      <c r="A201" s="68" t="s">
        <v>242</v>
      </c>
      <c r="B201" s="69" t="s">
        <v>223</v>
      </c>
      <c r="C201" s="70" t="s">
        <v>62</v>
      </c>
      <c r="D201" s="70" t="s">
        <v>62</v>
      </c>
      <c r="E201" s="732">
        <v>0.02</v>
      </c>
      <c r="F201" s="733"/>
      <c r="G201" s="69"/>
    </row>
    <row r="202" spans="1:15" ht="21.75" x14ac:dyDescent="0.5">
      <c r="A202" s="3" t="s">
        <v>75</v>
      </c>
      <c r="B202" s="2"/>
      <c r="C202" s="2"/>
      <c r="D202" s="2"/>
      <c r="E202" s="2"/>
      <c r="F202" s="2"/>
      <c r="G202" s="2"/>
    </row>
    <row r="203" spans="1:15" ht="21.75" x14ac:dyDescent="0.5">
      <c r="A203" s="2" t="s">
        <v>232</v>
      </c>
      <c r="B203" s="2"/>
      <c r="C203" s="2"/>
      <c r="D203" s="2"/>
      <c r="E203" s="2"/>
      <c r="F203" s="2"/>
      <c r="G203" s="2"/>
    </row>
    <row r="205" spans="1:15" ht="21.75" thickBot="1" x14ac:dyDescent="0.5">
      <c r="A205" s="9" t="s">
        <v>248</v>
      </c>
      <c r="B205" s="9"/>
      <c r="C205" s="9"/>
      <c r="D205" s="9"/>
      <c r="E205" s="9"/>
      <c r="F205" s="9"/>
      <c r="I205" s="65" t="s">
        <v>249</v>
      </c>
    </row>
    <row r="206" spans="1:15" ht="22.5" thickBot="1" x14ac:dyDescent="0.55000000000000004">
      <c r="A206" s="34" t="s">
        <v>191</v>
      </c>
      <c r="B206" s="11" t="s">
        <v>1</v>
      </c>
      <c r="C206" s="12" t="s">
        <v>98</v>
      </c>
      <c r="D206" s="12" t="s">
        <v>157</v>
      </c>
      <c r="E206" s="734" t="s">
        <v>171</v>
      </c>
      <c r="F206" s="735"/>
      <c r="G206" s="10" t="s">
        <v>131</v>
      </c>
      <c r="I206" s="37" t="s">
        <v>191</v>
      </c>
      <c r="J206" s="10" t="s">
        <v>1</v>
      </c>
      <c r="K206" s="12" t="s">
        <v>98</v>
      </c>
      <c r="L206" s="12" t="s">
        <v>157</v>
      </c>
      <c r="M206" s="695" t="s">
        <v>171</v>
      </c>
      <c r="N206" s="696"/>
      <c r="O206" s="11" t="s">
        <v>131</v>
      </c>
    </row>
    <row r="207" spans="1:15" ht="21.75" x14ac:dyDescent="0.5">
      <c r="A207" s="697" t="s">
        <v>192</v>
      </c>
      <c r="B207" s="698"/>
      <c r="C207" s="698"/>
      <c r="D207" s="698"/>
      <c r="E207" s="698"/>
      <c r="F207" s="698"/>
      <c r="G207" s="699"/>
      <c r="I207" s="39" t="s">
        <v>193</v>
      </c>
      <c r="J207" s="15" t="s">
        <v>22</v>
      </c>
      <c r="K207" s="40" t="s">
        <v>62</v>
      </c>
      <c r="L207" s="41">
        <v>2.0000000000000001E-4</v>
      </c>
      <c r="M207" s="700">
        <v>2.0000000000000001E-4</v>
      </c>
      <c r="N207" s="701"/>
      <c r="O207" s="42" t="s">
        <v>194</v>
      </c>
    </row>
    <row r="208" spans="1:15" ht="21.75" x14ac:dyDescent="0.5">
      <c r="A208" s="43"/>
      <c r="B208" s="44" t="s">
        <v>173</v>
      </c>
      <c r="C208" s="45" t="s">
        <v>62</v>
      </c>
      <c r="D208" s="45" t="s">
        <v>62</v>
      </c>
      <c r="E208" s="686">
        <v>0.02</v>
      </c>
      <c r="F208" s="687"/>
      <c r="G208" s="47" t="s">
        <v>203</v>
      </c>
      <c r="I208" s="48" t="s">
        <v>197</v>
      </c>
      <c r="J208" s="4" t="s">
        <v>22</v>
      </c>
      <c r="K208" s="49">
        <v>3.2000000000000002E-3</v>
      </c>
      <c r="L208" s="50">
        <v>3.8999999999999998E-3</v>
      </c>
      <c r="M208" s="702">
        <v>2.9999999999999997E-4</v>
      </c>
      <c r="N208" s="703"/>
      <c r="O208" s="47" t="s">
        <v>198</v>
      </c>
    </row>
    <row r="209" spans="1:15" ht="21.75" x14ac:dyDescent="0.5">
      <c r="A209" s="43"/>
      <c r="B209" s="44" t="s">
        <v>173</v>
      </c>
      <c r="C209" s="45" t="s">
        <v>62</v>
      </c>
      <c r="D209" s="45" t="s">
        <v>62</v>
      </c>
      <c r="E209" s="686">
        <v>0.02</v>
      </c>
      <c r="F209" s="687"/>
      <c r="G209" s="53"/>
      <c r="I209" s="51" t="s">
        <v>201</v>
      </c>
      <c r="J209" s="4" t="s">
        <v>22</v>
      </c>
      <c r="K209" s="45" t="s">
        <v>62</v>
      </c>
      <c r="L209" s="52" t="s">
        <v>62</v>
      </c>
      <c r="M209" s="688">
        <v>5.0000000000000001E-3</v>
      </c>
      <c r="N209" s="689"/>
      <c r="O209" s="47" t="s">
        <v>202</v>
      </c>
    </row>
    <row r="210" spans="1:15" ht="21.75" x14ac:dyDescent="0.5">
      <c r="A210" s="43"/>
      <c r="B210" s="44" t="s">
        <v>173</v>
      </c>
      <c r="C210" s="45" t="s">
        <v>62</v>
      </c>
      <c r="D210" s="45" t="s">
        <v>62</v>
      </c>
      <c r="E210" s="686">
        <v>0.02</v>
      </c>
      <c r="F210" s="687"/>
      <c r="G210" s="53"/>
      <c r="I210" s="51" t="s">
        <v>204</v>
      </c>
      <c r="J210" s="4" t="s">
        <v>22</v>
      </c>
      <c r="K210" s="45" t="s">
        <v>62</v>
      </c>
      <c r="L210" s="52" t="s">
        <v>62</v>
      </c>
      <c r="M210" s="688">
        <v>5.0000000000000001E-3</v>
      </c>
      <c r="N210" s="689"/>
      <c r="O210" s="47" t="s">
        <v>205</v>
      </c>
    </row>
    <row r="211" spans="1:15" ht="22.5" thickBot="1" x14ac:dyDescent="0.55000000000000004">
      <c r="A211" s="43"/>
      <c r="B211" s="44" t="s">
        <v>173</v>
      </c>
      <c r="C211" s="45" t="s">
        <v>62</v>
      </c>
      <c r="D211" s="45" t="s">
        <v>62</v>
      </c>
      <c r="E211" s="686">
        <v>0.02</v>
      </c>
      <c r="F211" s="687"/>
      <c r="G211" s="53"/>
      <c r="I211" s="54" t="s">
        <v>206</v>
      </c>
      <c r="J211" s="5" t="s">
        <v>22</v>
      </c>
      <c r="K211" s="55" t="s">
        <v>62</v>
      </c>
      <c r="L211" s="55" t="s">
        <v>62</v>
      </c>
      <c r="M211" s="690">
        <v>5.0000000000000001E-3</v>
      </c>
      <c r="N211" s="691"/>
      <c r="O211" s="56" t="s">
        <v>207</v>
      </c>
    </row>
    <row r="212" spans="1:15" ht="21.75" x14ac:dyDescent="0.5">
      <c r="A212" s="43" t="s">
        <v>217</v>
      </c>
      <c r="B212" s="44" t="s">
        <v>173</v>
      </c>
      <c r="C212" s="45" t="s">
        <v>62</v>
      </c>
      <c r="D212" s="45" t="s">
        <v>62</v>
      </c>
      <c r="E212" s="686">
        <v>0.02</v>
      </c>
      <c r="F212" s="687"/>
      <c r="G212" s="47" t="s">
        <v>200</v>
      </c>
      <c r="I212" s="72" t="s">
        <v>75</v>
      </c>
    </row>
    <row r="213" spans="1:15" ht="21.75" x14ac:dyDescent="0.5">
      <c r="A213" s="43" t="s">
        <v>195</v>
      </c>
      <c r="B213" s="44" t="s">
        <v>173</v>
      </c>
      <c r="C213" s="45" t="s">
        <v>62</v>
      </c>
      <c r="D213" s="45" t="s">
        <v>62</v>
      </c>
      <c r="E213" s="686">
        <v>0.02</v>
      </c>
      <c r="F213" s="687"/>
      <c r="G213" s="47" t="s">
        <v>196</v>
      </c>
      <c r="I213" s="73" t="s">
        <v>208</v>
      </c>
    </row>
    <row r="214" spans="1:15" ht="21.75" x14ac:dyDescent="0.5">
      <c r="A214" s="58" t="s">
        <v>219</v>
      </c>
      <c r="B214" s="44" t="s">
        <v>173</v>
      </c>
      <c r="C214" s="45" t="s">
        <v>62</v>
      </c>
      <c r="D214" s="45" t="s">
        <v>62</v>
      </c>
      <c r="E214" s="686">
        <v>0.02</v>
      </c>
      <c r="F214" s="687"/>
      <c r="G214" s="47" t="s">
        <v>200</v>
      </c>
    </row>
    <row r="215" spans="1:15" ht="21.75" x14ac:dyDescent="0.5">
      <c r="A215" s="43" t="s">
        <v>212</v>
      </c>
      <c r="B215" s="44" t="s">
        <v>173</v>
      </c>
      <c r="C215" s="45" t="s">
        <v>62</v>
      </c>
      <c r="D215" s="45" t="s">
        <v>62</v>
      </c>
      <c r="E215" s="686">
        <v>0.02</v>
      </c>
      <c r="F215" s="687"/>
      <c r="G215" s="53"/>
    </row>
    <row r="216" spans="1:15" ht="21.75" x14ac:dyDescent="0.5">
      <c r="A216" s="43" t="s">
        <v>215</v>
      </c>
      <c r="B216" s="44" t="s">
        <v>173</v>
      </c>
      <c r="C216" s="45" t="s">
        <v>62</v>
      </c>
      <c r="D216" s="45" t="s">
        <v>62</v>
      </c>
      <c r="E216" s="686">
        <v>0.04</v>
      </c>
      <c r="F216" s="687"/>
      <c r="G216" s="53"/>
    </row>
    <row r="217" spans="1:15" ht="21.75" x14ac:dyDescent="0.5">
      <c r="A217" s="43" t="s">
        <v>199</v>
      </c>
      <c r="B217" s="44" t="s">
        <v>173</v>
      </c>
      <c r="C217" s="45" t="s">
        <v>62</v>
      </c>
      <c r="D217" s="45" t="s">
        <v>62</v>
      </c>
      <c r="E217" s="686">
        <v>0.02</v>
      </c>
      <c r="F217" s="687"/>
      <c r="G217" s="47" t="s">
        <v>202</v>
      </c>
    </row>
    <row r="218" spans="1:15" ht="21.75" x14ac:dyDescent="0.5">
      <c r="A218" s="43" t="s">
        <v>209</v>
      </c>
      <c r="B218" s="44" t="s">
        <v>173</v>
      </c>
      <c r="C218" s="45" t="s">
        <v>62</v>
      </c>
      <c r="D218" s="45" t="s">
        <v>62</v>
      </c>
      <c r="E218" s="686">
        <v>0.04</v>
      </c>
      <c r="F218" s="687"/>
      <c r="G218" s="53" t="s">
        <v>69</v>
      </c>
    </row>
    <row r="219" spans="1:15" ht="21.75" x14ac:dyDescent="0.5">
      <c r="A219" s="43" t="s">
        <v>213</v>
      </c>
      <c r="B219" s="44" t="s">
        <v>173</v>
      </c>
      <c r="C219" s="45" t="s">
        <v>62</v>
      </c>
      <c r="D219" s="45" t="s">
        <v>62</v>
      </c>
      <c r="E219" s="686">
        <v>0.04</v>
      </c>
      <c r="F219" s="687"/>
      <c r="G219" s="53"/>
    </row>
    <row r="220" spans="1:15" ht="21.75" x14ac:dyDescent="0.5">
      <c r="A220" s="43" t="s">
        <v>214</v>
      </c>
      <c r="B220" s="44" t="s">
        <v>173</v>
      </c>
      <c r="C220" s="45" t="s">
        <v>62</v>
      </c>
      <c r="D220" s="45" t="s">
        <v>62</v>
      </c>
      <c r="E220" s="686">
        <v>0.04</v>
      </c>
      <c r="F220" s="687"/>
      <c r="G220" s="53"/>
    </row>
    <row r="221" spans="1:15" ht="21.75" x14ac:dyDescent="0.5">
      <c r="A221" s="43" t="s">
        <v>210</v>
      </c>
      <c r="B221" s="44" t="s">
        <v>173</v>
      </c>
      <c r="C221" s="45" t="s">
        <v>62</v>
      </c>
      <c r="D221" s="45" t="s">
        <v>62</v>
      </c>
      <c r="E221" s="686">
        <v>0.04</v>
      </c>
      <c r="F221" s="687"/>
      <c r="G221" s="53"/>
    </row>
    <row r="222" spans="1:15" ht="21.75" x14ac:dyDescent="0.5">
      <c r="A222" s="43" t="s">
        <v>211</v>
      </c>
      <c r="B222" s="44" t="s">
        <v>173</v>
      </c>
      <c r="C222" s="45" t="s">
        <v>62</v>
      </c>
      <c r="D222" s="45" t="s">
        <v>62</v>
      </c>
      <c r="E222" s="686">
        <v>0.04</v>
      </c>
      <c r="F222" s="687"/>
      <c r="G222" s="53"/>
    </row>
    <row r="223" spans="1:15" ht="21.75" x14ac:dyDescent="0.5">
      <c r="A223" s="43" t="s">
        <v>216</v>
      </c>
      <c r="B223" s="44" t="s">
        <v>173</v>
      </c>
      <c r="C223" s="45" t="s">
        <v>62</v>
      </c>
      <c r="D223" s="45" t="s">
        <v>62</v>
      </c>
      <c r="E223" s="686">
        <v>0.04</v>
      </c>
      <c r="F223" s="687"/>
      <c r="G223" s="53"/>
    </row>
    <row r="224" spans="1:15" ht="21.75" x14ac:dyDescent="0.5">
      <c r="A224" s="58" t="s">
        <v>250</v>
      </c>
      <c r="B224" s="44" t="s">
        <v>173</v>
      </c>
      <c r="C224" s="45" t="s">
        <v>62</v>
      </c>
      <c r="D224" s="45" t="s">
        <v>62</v>
      </c>
      <c r="E224" s="686">
        <v>0.2</v>
      </c>
      <c r="F224" s="687"/>
      <c r="G224" s="44"/>
    </row>
    <row r="225" spans="1:7" ht="21.75" x14ac:dyDescent="0.5">
      <c r="A225" s="712" t="s">
        <v>221</v>
      </c>
      <c r="B225" s="713"/>
      <c r="C225" s="713"/>
      <c r="D225" s="713"/>
      <c r="E225" s="713"/>
      <c r="F225" s="713"/>
      <c r="G225" s="714"/>
    </row>
    <row r="226" spans="1:7" ht="21.75" x14ac:dyDescent="0.5">
      <c r="A226" s="58" t="s">
        <v>229</v>
      </c>
      <c r="B226" s="44" t="s">
        <v>223</v>
      </c>
      <c r="C226" s="46" t="s">
        <v>62</v>
      </c>
      <c r="D226" s="46" t="s">
        <v>62</v>
      </c>
      <c r="E226" s="686">
        <v>0.02</v>
      </c>
      <c r="F226" s="687"/>
      <c r="G226" s="53"/>
    </row>
    <row r="227" spans="1:7" ht="21.75" x14ac:dyDescent="0.5">
      <c r="A227" s="58" t="s">
        <v>227</v>
      </c>
      <c r="B227" s="44" t="s">
        <v>223</v>
      </c>
      <c r="C227" s="46" t="s">
        <v>62</v>
      </c>
      <c r="D227" s="46" t="s">
        <v>62</v>
      </c>
      <c r="E227" s="686">
        <v>0.02</v>
      </c>
      <c r="F227" s="687"/>
      <c r="G227" s="53"/>
    </row>
    <row r="228" spans="1:7" ht="21.75" x14ac:dyDescent="0.5">
      <c r="A228" s="58" t="s">
        <v>230</v>
      </c>
      <c r="B228" s="44" t="s">
        <v>223</v>
      </c>
      <c r="C228" s="46" t="s">
        <v>62</v>
      </c>
      <c r="D228" s="46" t="s">
        <v>62</v>
      </c>
      <c r="E228" s="686">
        <v>0.02</v>
      </c>
      <c r="F228" s="687"/>
      <c r="G228" s="53"/>
    </row>
    <row r="229" spans="1:7" ht="21.75" x14ac:dyDescent="0.5">
      <c r="A229" s="58" t="s">
        <v>226</v>
      </c>
      <c r="B229" s="44" t="s">
        <v>223</v>
      </c>
      <c r="C229" s="46" t="s">
        <v>62</v>
      </c>
      <c r="D229" s="46" t="s">
        <v>62</v>
      </c>
      <c r="E229" s="686">
        <v>0.02</v>
      </c>
      <c r="F229" s="687"/>
      <c r="G229" s="53"/>
    </row>
    <row r="230" spans="1:7" ht="21.75" x14ac:dyDescent="0.5">
      <c r="A230" s="58" t="s">
        <v>231</v>
      </c>
      <c r="B230" s="53" t="s">
        <v>223</v>
      </c>
      <c r="C230" s="59" t="s">
        <v>62</v>
      </c>
      <c r="D230" s="59" t="s">
        <v>62</v>
      </c>
      <c r="E230" s="686">
        <v>0.02</v>
      </c>
      <c r="F230" s="687"/>
      <c r="G230" s="53"/>
    </row>
    <row r="231" spans="1:7" ht="21.75" x14ac:dyDescent="0.5">
      <c r="A231" s="58" t="s">
        <v>222</v>
      </c>
      <c r="B231" s="44" t="s">
        <v>223</v>
      </c>
      <c r="C231" s="59" t="s">
        <v>62</v>
      </c>
      <c r="D231" s="59" t="s">
        <v>62</v>
      </c>
      <c r="E231" s="686">
        <v>0.02</v>
      </c>
      <c r="F231" s="687"/>
      <c r="G231" s="53"/>
    </row>
    <row r="232" spans="1:7" ht="21.75" x14ac:dyDescent="0.5">
      <c r="A232" s="58" t="s">
        <v>224</v>
      </c>
      <c r="B232" s="44" t="s">
        <v>223</v>
      </c>
      <c r="C232" s="46" t="s">
        <v>62</v>
      </c>
      <c r="D232" s="46" t="s">
        <v>62</v>
      </c>
      <c r="E232" s="686">
        <v>0.02</v>
      </c>
      <c r="F232" s="687"/>
      <c r="G232" s="53"/>
    </row>
    <row r="233" spans="1:7" ht="21.75" x14ac:dyDescent="0.5">
      <c r="A233" s="58" t="s">
        <v>228</v>
      </c>
      <c r="B233" s="44" t="s">
        <v>223</v>
      </c>
      <c r="C233" s="46" t="s">
        <v>62</v>
      </c>
      <c r="D233" s="46" t="s">
        <v>62</v>
      </c>
      <c r="E233" s="686">
        <v>0.02</v>
      </c>
      <c r="F233" s="687"/>
      <c r="G233" s="53"/>
    </row>
    <row r="234" spans="1:7" ht="21.75" x14ac:dyDescent="0.5">
      <c r="A234" s="58" t="s">
        <v>239</v>
      </c>
      <c r="B234" s="44" t="s">
        <v>223</v>
      </c>
      <c r="C234" s="59" t="s">
        <v>62</v>
      </c>
      <c r="D234" s="59" t="s">
        <v>62</v>
      </c>
      <c r="E234" s="686">
        <v>0.02</v>
      </c>
      <c r="F234" s="687"/>
      <c r="G234" s="53"/>
    </row>
    <row r="235" spans="1:7" ht="21.75" x14ac:dyDescent="0.5">
      <c r="A235" s="58" t="s">
        <v>241</v>
      </c>
      <c r="B235" s="53" t="s">
        <v>223</v>
      </c>
      <c r="C235" s="59" t="s">
        <v>62</v>
      </c>
      <c r="D235" s="59" t="s">
        <v>62</v>
      </c>
      <c r="E235" s="686">
        <v>0.02</v>
      </c>
      <c r="F235" s="687"/>
      <c r="G235" s="53"/>
    </row>
    <row r="236" spans="1:7" ht="21.75" x14ac:dyDescent="0.5">
      <c r="A236" s="58" t="s">
        <v>242</v>
      </c>
      <c r="B236" s="4" t="s">
        <v>223</v>
      </c>
      <c r="C236" s="59" t="s">
        <v>62</v>
      </c>
      <c r="D236" s="59" t="s">
        <v>62</v>
      </c>
      <c r="E236" s="686">
        <v>0.02</v>
      </c>
      <c r="F236" s="687"/>
      <c r="G236" s="53"/>
    </row>
    <row r="237" spans="1:7" ht="21.75" x14ac:dyDescent="0.5">
      <c r="A237" s="58" t="s">
        <v>240</v>
      </c>
      <c r="B237" s="53" t="s">
        <v>223</v>
      </c>
      <c r="C237" s="59" t="s">
        <v>62</v>
      </c>
      <c r="D237" s="59" t="s">
        <v>62</v>
      </c>
      <c r="E237" s="686">
        <v>0.02</v>
      </c>
      <c r="F237" s="687"/>
      <c r="G237" s="53"/>
    </row>
    <row r="238" spans="1:7" ht="22.5" thickBot="1" x14ac:dyDescent="0.55000000000000004">
      <c r="A238" s="43" t="s">
        <v>225</v>
      </c>
      <c r="B238" s="5" t="s">
        <v>223</v>
      </c>
      <c r="C238" s="63" t="s">
        <v>62</v>
      </c>
      <c r="D238" s="63" t="s">
        <v>62</v>
      </c>
      <c r="E238" s="732">
        <v>0.02</v>
      </c>
      <c r="F238" s="733"/>
      <c r="G238" s="62"/>
    </row>
    <row r="239" spans="1:7" ht="21.75" x14ac:dyDescent="0.5">
      <c r="A239" s="74" t="s">
        <v>75</v>
      </c>
      <c r="B239" s="2"/>
      <c r="C239" s="2"/>
      <c r="D239" s="2"/>
      <c r="F239" s="2"/>
    </row>
    <row r="240" spans="1:7" ht="21.75" x14ac:dyDescent="0.5">
      <c r="A240" s="2" t="s">
        <v>232</v>
      </c>
      <c r="B240" s="2"/>
      <c r="C240" s="2"/>
      <c r="D240" s="2"/>
      <c r="F240" s="2"/>
    </row>
    <row r="242" spans="1:15" ht="21.75" thickBot="1" x14ac:dyDescent="0.5">
      <c r="A242" s="9" t="s">
        <v>251</v>
      </c>
      <c r="B242" s="9"/>
      <c r="C242" s="9"/>
      <c r="D242" s="9"/>
      <c r="E242" s="9"/>
      <c r="F242" s="9"/>
      <c r="I242" s="65" t="s">
        <v>252</v>
      </c>
    </row>
    <row r="243" spans="1:15" ht="22.5" thickBot="1" x14ac:dyDescent="0.55000000000000004">
      <c r="A243" s="34" t="s">
        <v>191</v>
      </c>
      <c r="B243" s="11" t="s">
        <v>1</v>
      </c>
      <c r="C243" s="12" t="s">
        <v>161</v>
      </c>
      <c r="D243" s="12" t="s">
        <v>164</v>
      </c>
      <c r="E243" s="734" t="s">
        <v>171</v>
      </c>
      <c r="F243" s="735"/>
      <c r="G243" s="10" t="s">
        <v>131</v>
      </c>
      <c r="I243" s="37" t="s">
        <v>191</v>
      </c>
      <c r="J243" s="10" t="s">
        <v>1</v>
      </c>
      <c r="K243" s="12" t="s">
        <v>161</v>
      </c>
      <c r="L243" s="12" t="s">
        <v>164</v>
      </c>
      <c r="M243" s="695" t="s">
        <v>171</v>
      </c>
      <c r="N243" s="696"/>
      <c r="O243" s="11" t="s">
        <v>131</v>
      </c>
    </row>
    <row r="244" spans="1:15" ht="21.75" x14ac:dyDescent="0.5">
      <c r="A244" s="697" t="s">
        <v>192</v>
      </c>
      <c r="B244" s="698"/>
      <c r="C244" s="698"/>
      <c r="D244" s="698"/>
      <c r="E244" s="698"/>
      <c r="F244" s="698"/>
      <c r="G244" s="699"/>
      <c r="I244" s="39" t="s">
        <v>193</v>
      </c>
      <c r="J244" s="15" t="s">
        <v>22</v>
      </c>
      <c r="K244" s="40" t="s">
        <v>62</v>
      </c>
      <c r="L244" s="41" t="s">
        <v>62</v>
      </c>
      <c r="M244" s="700">
        <v>2.0000000000000001E-4</v>
      </c>
      <c r="N244" s="701"/>
      <c r="O244" s="42" t="s">
        <v>194</v>
      </c>
    </row>
    <row r="245" spans="1:15" ht="21.75" x14ac:dyDescent="0.5">
      <c r="A245" s="43"/>
      <c r="B245" s="44" t="s">
        <v>173</v>
      </c>
      <c r="C245" s="45" t="s">
        <v>62</v>
      </c>
      <c r="D245" s="45" t="s">
        <v>62</v>
      </c>
      <c r="E245" s="686">
        <v>0.02</v>
      </c>
      <c r="F245" s="687"/>
      <c r="G245" s="47" t="s">
        <v>203</v>
      </c>
      <c r="I245" s="48" t="s">
        <v>197</v>
      </c>
      <c r="J245" s="4" t="s">
        <v>22</v>
      </c>
      <c r="K245" s="49">
        <v>2.7000000000000001E-3</v>
      </c>
      <c r="L245" s="50">
        <v>2.8999999999999998E-3</v>
      </c>
      <c r="M245" s="702">
        <v>2.9999999999999997E-4</v>
      </c>
      <c r="N245" s="703"/>
      <c r="O245" s="47" t="s">
        <v>198</v>
      </c>
    </row>
    <row r="246" spans="1:15" ht="21.75" x14ac:dyDescent="0.5">
      <c r="A246" s="43"/>
      <c r="B246" s="44" t="s">
        <v>173</v>
      </c>
      <c r="C246" s="45" t="s">
        <v>62</v>
      </c>
      <c r="D246" s="45" t="s">
        <v>62</v>
      </c>
      <c r="E246" s="686">
        <v>0.02</v>
      </c>
      <c r="F246" s="687"/>
      <c r="G246" s="53"/>
      <c r="I246" s="51" t="s">
        <v>201</v>
      </c>
      <c r="J246" s="4" t="s">
        <v>22</v>
      </c>
      <c r="K246" s="45" t="s">
        <v>62</v>
      </c>
      <c r="L246" s="45" t="s">
        <v>62</v>
      </c>
      <c r="M246" s="688">
        <v>5.0000000000000001E-3</v>
      </c>
      <c r="N246" s="689"/>
      <c r="O246" s="47" t="s">
        <v>202</v>
      </c>
    </row>
    <row r="247" spans="1:15" ht="21.75" x14ac:dyDescent="0.5">
      <c r="A247" s="43"/>
      <c r="B247" s="44" t="s">
        <v>173</v>
      </c>
      <c r="C247" s="45" t="s">
        <v>62</v>
      </c>
      <c r="D247" s="45" t="s">
        <v>62</v>
      </c>
      <c r="E247" s="686">
        <v>0.02</v>
      </c>
      <c r="F247" s="687"/>
      <c r="G247" s="53"/>
      <c r="I247" s="51" t="s">
        <v>204</v>
      </c>
      <c r="J247" s="4" t="s">
        <v>22</v>
      </c>
      <c r="K247" s="45" t="s">
        <v>62</v>
      </c>
      <c r="L247" s="45" t="s">
        <v>62</v>
      </c>
      <c r="M247" s="688">
        <v>5.0000000000000001E-3</v>
      </c>
      <c r="N247" s="689"/>
      <c r="O247" s="47" t="s">
        <v>205</v>
      </c>
    </row>
    <row r="248" spans="1:15" ht="22.5" thickBot="1" x14ac:dyDescent="0.55000000000000004">
      <c r="A248" s="43"/>
      <c r="B248" s="44" t="s">
        <v>173</v>
      </c>
      <c r="C248" s="45" t="s">
        <v>62</v>
      </c>
      <c r="D248" s="45" t="s">
        <v>62</v>
      </c>
      <c r="E248" s="686">
        <v>0.02</v>
      </c>
      <c r="F248" s="687"/>
      <c r="G248" s="53"/>
      <c r="I248" s="54" t="s">
        <v>206</v>
      </c>
      <c r="J248" s="5" t="s">
        <v>22</v>
      </c>
      <c r="K248" s="55" t="s">
        <v>62</v>
      </c>
      <c r="L248" s="55" t="s">
        <v>62</v>
      </c>
      <c r="M248" s="690">
        <v>5.0000000000000001E-3</v>
      </c>
      <c r="N248" s="691"/>
      <c r="O248" s="56" t="s">
        <v>207</v>
      </c>
    </row>
    <row r="249" spans="1:15" ht="21.75" x14ac:dyDescent="0.5">
      <c r="A249" s="43" t="s">
        <v>217</v>
      </c>
      <c r="B249" s="44" t="s">
        <v>173</v>
      </c>
      <c r="C249" s="45" t="s">
        <v>62</v>
      </c>
      <c r="D249" s="45" t="s">
        <v>62</v>
      </c>
      <c r="E249" s="686">
        <v>0.02</v>
      </c>
      <c r="F249" s="687"/>
      <c r="G249" s="47" t="s">
        <v>200</v>
      </c>
      <c r="I249" s="72" t="s">
        <v>75</v>
      </c>
    </row>
    <row r="250" spans="1:15" ht="21.75" x14ac:dyDescent="0.5">
      <c r="A250" s="43" t="s">
        <v>195</v>
      </c>
      <c r="B250" s="44" t="s">
        <v>173</v>
      </c>
      <c r="C250" s="45" t="s">
        <v>62</v>
      </c>
      <c r="D250" s="45" t="s">
        <v>62</v>
      </c>
      <c r="E250" s="686">
        <v>0.02</v>
      </c>
      <c r="F250" s="687"/>
      <c r="G250" s="47" t="s">
        <v>196</v>
      </c>
      <c r="I250" s="73" t="s">
        <v>208</v>
      </c>
    </row>
    <row r="251" spans="1:15" ht="21.75" x14ac:dyDescent="0.5">
      <c r="A251" s="58" t="s">
        <v>219</v>
      </c>
      <c r="B251" s="44" t="s">
        <v>173</v>
      </c>
      <c r="C251" s="45" t="s">
        <v>62</v>
      </c>
      <c r="D251" s="45" t="s">
        <v>62</v>
      </c>
      <c r="E251" s="686">
        <v>0.02</v>
      </c>
      <c r="F251" s="687"/>
      <c r="G251" s="47" t="s">
        <v>200</v>
      </c>
    </row>
    <row r="252" spans="1:15" ht="21.75" x14ac:dyDescent="0.5">
      <c r="A252" s="43" t="s">
        <v>212</v>
      </c>
      <c r="B252" s="44" t="s">
        <v>173</v>
      </c>
      <c r="C252" s="45" t="s">
        <v>62</v>
      </c>
      <c r="D252" s="45" t="s">
        <v>62</v>
      </c>
      <c r="E252" s="686">
        <v>0.02</v>
      </c>
      <c r="F252" s="687"/>
      <c r="G252" s="53"/>
    </row>
    <row r="253" spans="1:15" ht="21.75" x14ac:dyDescent="0.5">
      <c r="A253" s="43" t="s">
        <v>215</v>
      </c>
      <c r="B253" s="44" t="s">
        <v>173</v>
      </c>
      <c r="C253" s="45" t="s">
        <v>62</v>
      </c>
      <c r="D253" s="45" t="s">
        <v>62</v>
      </c>
      <c r="E253" s="686">
        <v>0.04</v>
      </c>
      <c r="F253" s="687"/>
      <c r="G253" s="53"/>
    </row>
    <row r="254" spans="1:15" ht="21.75" x14ac:dyDescent="0.5">
      <c r="A254" s="43" t="s">
        <v>199</v>
      </c>
      <c r="B254" s="44" t="s">
        <v>173</v>
      </c>
      <c r="C254" s="45" t="s">
        <v>62</v>
      </c>
      <c r="D254" s="45" t="s">
        <v>62</v>
      </c>
      <c r="E254" s="686">
        <v>0.02</v>
      </c>
      <c r="F254" s="687"/>
      <c r="G254" s="47" t="s">
        <v>202</v>
      </c>
    </row>
    <row r="255" spans="1:15" ht="21.75" x14ac:dyDescent="0.5">
      <c r="A255" s="43" t="s">
        <v>209</v>
      </c>
      <c r="B255" s="44" t="s">
        <v>173</v>
      </c>
      <c r="C255" s="45" t="s">
        <v>62</v>
      </c>
      <c r="D255" s="45" t="s">
        <v>62</v>
      </c>
      <c r="E255" s="686">
        <v>0.04</v>
      </c>
      <c r="F255" s="687"/>
      <c r="G255" s="53" t="s">
        <v>69</v>
      </c>
    </row>
    <row r="256" spans="1:15" ht="21.75" x14ac:dyDescent="0.5">
      <c r="A256" s="43" t="s">
        <v>213</v>
      </c>
      <c r="B256" s="44" t="s">
        <v>173</v>
      </c>
      <c r="C256" s="45" t="s">
        <v>62</v>
      </c>
      <c r="D256" s="45" t="s">
        <v>62</v>
      </c>
      <c r="E256" s="686">
        <v>0.04</v>
      </c>
      <c r="F256" s="687"/>
      <c r="G256" s="53"/>
    </row>
    <row r="257" spans="1:7" ht="21.75" x14ac:dyDescent="0.5">
      <c r="A257" s="43" t="s">
        <v>214</v>
      </c>
      <c r="B257" s="44" t="s">
        <v>173</v>
      </c>
      <c r="C257" s="45" t="s">
        <v>62</v>
      </c>
      <c r="D257" s="45" t="s">
        <v>62</v>
      </c>
      <c r="E257" s="686">
        <v>0.04</v>
      </c>
      <c r="F257" s="687"/>
      <c r="G257" s="53"/>
    </row>
    <row r="258" spans="1:7" ht="21.75" x14ac:dyDescent="0.5">
      <c r="A258" s="43" t="s">
        <v>210</v>
      </c>
      <c r="B258" s="44" t="s">
        <v>173</v>
      </c>
      <c r="C258" s="45" t="s">
        <v>62</v>
      </c>
      <c r="D258" s="45" t="s">
        <v>62</v>
      </c>
      <c r="E258" s="686">
        <v>0.04</v>
      </c>
      <c r="F258" s="687"/>
      <c r="G258" s="53"/>
    </row>
    <row r="259" spans="1:7" ht="21.75" x14ac:dyDescent="0.5">
      <c r="A259" s="43" t="s">
        <v>211</v>
      </c>
      <c r="B259" s="44" t="s">
        <v>173</v>
      </c>
      <c r="C259" s="45" t="s">
        <v>62</v>
      </c>
      <c r="D259" s="45" t="s">
        <v>62</v>
      </c>
      <c r="E259" s="686">
        <v>0.04</v>
      </c>
      <c r="F259" s="687"/>
      <c r="G259" s="53"/>
    </row>
    <row r="260" spans="1:7" ht="21.75" x14ac:dyDescent="0.5">
      <c r="A260" s="43" t="s">
        <v>216</v>
      </c>
      <c r="B260" s="44" t="s">
        <v>173</v>
      </c>
      <c r="C260" s="45" t="s">
        <v>62</v>
      </c>
      <c r="D260" s="45" t="s">
        <v>62</v>
      </c>
      <c r="E260" s="686">
        <v>0.04</v>
      </c>
      <c r="F260" s="687"/>
      <c r="G260" s="53"/>
    </row>
    <row r="261" spans="1:7" ht="21.75" x14ac:dyDescent="0.5">
      <c r="A261" s="58" t="s">
        <v>250</v>
      </c>
      <c r="B261" s="44" t="s">
        <v>173</v>
      </c>
      <c r="C261" s="45" t="s">
        <v>62</v>
      </c>
      <c r="D261" s="45" t="s">
        <v>62</v>
      </c>
      <c r="E261" s="686">
        <v>0.2</v>
      </c>
      <c r="F261" s="687"/>
      <c r="G261" s="44"/>
    </row>
    <row r="262" spans="1:7" ht="21.75" x14ac:dyDescent="0.5">
      <c r="A262" s="712" t="s">
        <v>221</v>
      </c>
      <c r="B262" s="713"/>
      <c r="C262" s="713"/>
      <c r="D262" s="713"/>
      <c r="E262" s="713"/>
      <c r="F262" s="713"/>
      <c r="G262" s="714"/>
    </row>
    <row r="263" spans="1:7" ht="21.75" x14ac:dyDescent="0.5">
      <c r="A263" s="58" t="s">
        <v>229</v>
      </c>
      <c r="B263" s="44" t="s">
        <v>223</v>
      </c>
      <c r="C263" s="46" t="s">
        <v>62</v>
      </c>
      <c r="D263" s="46" t="s">
        <v>62</v>
      </c>
      <c r="E263" s="686">
        <v>0.02</v>
      </c>
      <c r="F263" s="687"/>
      <c r="G263" s="53"/>
    </row>
    <row r="264" spans="1:7" ht="21.75" x14ac:dyDescent="0.5">
      <c r="A264" s="58" t="s">
        <v>227</v>
      </c>
      <c r="B264" s="44" t="s">
        <v>223</v>
      </c>
      <c r="C264" s="46" t="s">
        <v>62</v>
      </c>
      <c r="D264" s="46" t="s">
        <v>62</v>
      </c>
      <c r="E264" s="686">
        <v>0.02</v>
      </c>
      <c r="F264" s="687"/>
      <c r="G264" s="53"/>
    </row>
    <row r="265" spans="1:7" ht="21.75" x14ac:dyDescent="0.5">
      <c r="A265" s="58" t="s">
        <v>230</v>
      </c>
      <c r="B265" s="44" t="s">
        <v>223</v>
      </c>
      <c r="C265" s="46" t="s">
        <v>62</v>
      </c>
      <c r="D265" s="46" t="s">
        <v>62</v>
      </c>
      <c r="E265" s="686">
        <v>0.02</v>
      </c>
      <c r="F265" s="687"/>
      <c r="G265" s="53"/>
    </row>
    <row r="266" spans="1:7" ht="21.75" x14ac:dyDescent="0.5">
      <c r="A266" s="58" t="s">
        <v>226</v>
      </c>
      <c r="B266" s="44" t="s">
        <v>223</v>
      </c>
      <c r="C266" s="46" t="s">
        <v>62</v>
      </c>
      <c r="D266" s="46" t="s">
        <v>62</v>
      </c>
      <c r="E266" s="686">
        <v>0.02</v>
      </c>
      <c r="F266" s="687"/>
      <c r="G266" s="53"/>
    </row>
    <row r="267" spans="1:7" ht="21.75" x14ac:dyDescent="0.5">
      <c r="A267" s="58" t="s">
        <v>231</v>
      </c>
      <c r="B267" s="53" t="s">
        <v>223</v>
      </c>
      <c r="C267" s="59" t="s">
        <v>62</v>
      </c>
      <c r="D267" s="59" t="s">
        <v>62</v>
      </c>
      <c r="E267" s="686">
        <v>0.02</v>
      </c>
      <c r="F267" s="687"/>
      <c r="G267" s="53"/>
    </row>
    <row r="268" spans="1:7" ht="21.75" x14ac:dyDescent="0.5">
      <c r="A268" s="58" t="s">
        <v>222</v>
      </c>
      <c r="B268" s="44" t="s">
        <v>223</v>
      </c>
      <c r="C268" s="59" t="s">
        <v>62</v>
      </c>
      <c r="D268" s="59" t="s">
        <v>62</v>
      </c>
      <c r="E268" s="686">
        <v>0.02</v>
      </c>
      <c r="F268" s="687"/>
      <c r="G268" s="53"/>
    </row>
    <row r="269" spans="1:7" ht="21.75" x14ac:dyDescent="0.5">
      <c r="A269" s="58" t="s">
        <v>224</v>
      </c>
      <c r="B269" s="44" t="s">
        <v>223</v>
      </c>
      <c r="C269" s="46" t="s">
        <v>62</v>
      </c>
      <c r="D269" s="46" t="s">
        <v>62</v>
      </c>
      <c r="E269" s="686">
        <v>0.02</v>
      </c>
      <c r="F269" s="687"/>
      <c r="G269" s="53"/>
    </row>
    <row r="270" spans="1:7" ht="21.75" x14ac:dyDescent="0.5">
      <c r="A270" s="58" t="s">
        <v>228</v>
      </c>
      <c r="B270" s="44" t="s">
        <v>223</v>
      </c>
      <c r="C270" s="46" t="s">
        <v>62</v>
      </c>
      <c r="D270" s="46" t="s">
        <v>62</v>
      </c>
      <c r="E270" s="686">
        <v>0.02</v>
      </c>
      <c r="F270" s="687"/>
      <c r="G270" s="53"/>
    </row>
    <row r="271" spans="1:7" ht="21.75" x14ac:dyDescent="0.5">
      <c r="A271" s="58" t="s">
        <v>239</v>
      </c>
      <c r="B271" s="44" t="s">
        <v>223</v>
      </c>
      <c r="C271" s="59" t="s">
        <v>62</v>
      </c>
      <c r="D271" s="59" t="s">
        <v>62</v>
      </c>
      <c r="E271" s="686">
        <v>0.02</v>
      </c>
      <c r="F271" s="687"/>
      <c r="G271" s="53"/>
    </row>
    <row r="272" spans="1:7" ht="21.75" x14ac:dyDescent="0.5">
      <c r="A272" s="58" t="s">
        <v>241</v>
      </c>
      <c r="B272" s="53" t="s">
        <v>223</v>
      </c>
      <c r="C272" s="59" t="s">
        <v>62</v>
      </c>
      <c r="D272" s="59" t="s">
        <v>62</v>
      </c>
      <c r="E272" s="686">
        <v>0.02</v>
      </c>
      <c r="F272" s="687"/>
      <c r="G272" s="53"/>
    </row>
    <row r="273" spans="1:16" ht="21.75" x14ac:dyDescent="0.5">
      <c r="A273" s="58" t="s">
        <v>242</v>
      </c>
      <c r="B273" s="4" t="s">
        <v>223</v>
      </c>
      <c r="C273" s="59" t="s">
        <v>62</v>
      </c>
      <c r="D273" s="59" t="s">
        <v>62</v>
      </c>
      <c r="E273" s="686">
        <v>0.02</v>
      </c>
      <c r="F273" s="687"/>
      <c r="G273" s="53"/>
    </row>
    <row r="274" spans="1:16" ht="21.75" x14ac:dyDescent="0.5">
      <c r="A274" s="58" t="s">
        <v>240</v>
      </c>
      <c r="B274" s="53" t="s">
        <v>223</v>
      </c>
      <c r="C274" s="59" t="s">
        <v>62</v>
      </c>
      <c r="D274" s="59" t="s">
        <v>62</v>
      </c>
      <c r="E274" s="686">
        <v>0.02</v>
      </c>
      <c r="F274" s="687"/>
      <c r="G274" s="53"/>
    </row>
    <row r="275" spans="1:16" ht="22.5" thickBot="1" x14ac:dyDescent="0.55000000000000004">
      <c r="A275" s="43" t="s">
        <v>225</v>
      </c>
      <c r="B275" s="5" t="s">
        <v>223</v>
      </c>
      <c r="C275" s="63" t="s">
        <v>62</v>
      </c>
      <c r="D275" s="63" t="s">
        <v>62</v>
      </c>
      <c r="E275" s="732">
        <v>0.02</v>
      </c>
      <c r="F275" s="733"/>
      <c r="G275" s="62"/>
    </row>
    <row r="276" spans="1:16" ht="21.75" x14ac:dyDescent="0.5">
      <c r="A276" s="74" t="s">
        <v>75</v>
      </c>
      <c r="B276" s="2"/>
      <c r="C276" s="2"/>
      <c r="D276" s="2"/>
      <c r="F276" s="2"/>
    </row>
    <row r="277" spans="1:16" ht="21.75" x14ac:dyDescent="0.5">
      <c r="A277" s="2" t="s">
        <v>232</v>
      </c>
      <c r="B277" s="2"/>
      <c r="C277" s="2"/>
      <c r="D277" s="2"/>
      <c r="F277" s="2"/>
    </row>
    <row r="279" spans="1:16" ht="24.75" thickBot="1" x14ac:dyDescent="0.6">
      <c r="A279" s="692" t="s">
        <v>253</v>
      </c>
      <c r="B279" s="692"/>
      <c r="C279" s="692"/>
      <c r="D279" s="692"/>
      <c r="E279" s="692"/>
      <c r="F279" s="692"/>
      <c r="G279" s="692"/>
      <c r="H279" s="692"/>
      <c r="I279" s="75" t="s">
        <v>254</v>
      </c>
      <c r="J279" s="76"/>
      <c r="K279" s="76"/>
      <c r="L279" s="76"/>
      <c r="M279" s="76"/>
      <c r="N279" s="76"/>
      <c r="O279" s="76"/>
    </row>
    <row r="280" spans="1:16" ht="24.75" thickBot="1" x14ac:dyDescent="0.6">
      <c r="A280" s="77" t="s">
        <v>255</v>
      </c>
      <c r="B280" s="78" t="s">
        <v>1</v>
      </c>
      <c r="C280" s="79" t="s">
        <v>115</v>
      </c>
      <c r="D280" s="79" t="s">
        <v>121</v>
      </c>
      <c r="E280" s="693" t="s">
        <v>171</v>
      </c>
      <c r="F280" s="694"/>
      <c r="G280" s="80" t="s">
        <v>131</v>
      </c>
      <c r="H280" s="76"/>
      <c r="I280" s="81" t="s">
        <v>191</v>
      </c>
      <c r="J280" s="80" t="s">
        <v>1</v>
      </c>
      <c r="K280" s="79" t="s">
        <v>115</v>
      </c>
      <c r="L280" s="79" t="s">
        <v>121</v>
      </c>
      <c r="M280" s="695" t="s">
        <v>171</v>
      </c>
      <c r="N280" s="696"/>
      <c r="O280" s="78" t="s">
        <v>131</v>
      </c>
      <c r="P280" s="76"/>
    </row>
    <row r="281" spans="1:16" ht="24" x14ac:dyDescent="0.55000000000000004">
      <c r="A281" s="697" t="s">
        <v>192</v>
      </c>
      <c r="B281" s="698"/>
      <c r="C281" s="698"/>
      <c r="D281" s="698"/>
      <c r="E281" s="698"/>
      <c r="F281" s="698"/>
      <c r="G281" s="699"/>
      <c r="H281" s="76"/>
      <c r="I281" s="82" t="s">
        <v>193</v>
      </c>
      <c r="J281" s="83" t="s">
        <v>22</v>
      </c>
      <c r="K281" s="84">
        <v>2.0000000000000001E-4</v>
      </c>
      <c r="L281" s="85" t="s">
        <v>62</v>
      </c>
      <c r="M281" s="700">
        <v>2.0000000000000001E-4</v>
      </c>
      <c r="N281" s="701"/>
      <c r="O281" s="86" t="s">
        <v>256</v>
      </c>
      <c r="P281" s="76"/>
    </row>
    <row r="282" spans="1:16" ht="24" x14ac:dyDescent="0.55000000000000004">
      <c r="A282" s="43"/>
      <c r="B282" s="44" t="s">
        <v>173</v>
      </c>
      <c r="C282" s="87" t="s">
        <v>62</v>
      </c>
      <c r="D282" s="87" t="s">
        <v>62</v>
      </c>
      <c r="E282" s="686">
        <v>0.02</v>
      </c>
      <c r="F282" s="687"/>
      <c r="G282" s="88" t="s">
        <v>257</v>
      </c>
      <c r="H282" s="76"/>
      <c r="I282" s="89" t="s">
        <v>197</v>
      </c>
      <c r="J282" s="90" t="s">
        <v>22</v>
      </c>
      <c r="K282" s="91">
        <v>2.8E-3</v>
      </c>
      <c r="L282" s="92">
        <v>2.5000000000000001E-3</v>
      </c>
      <c r="M282" s="702">
        <v>2.9999999999999997E-4</v>
      </c>
      <c r="N282" s="703"/>
      <c r="O282" s="88" t="s">
        <v>258</v>
      </c>
      <c r="P282" s="76"/>
    </row>
    <row r="283" spans="1:16" ht="24" x14ac:dyDescent="0.55000000000000004">
      <c r="A283" s="43"/>
      <c r="B283" s="44" t="s">
        <v>173</v>
      </c>
      <c r="C283" s="87" t="s">
        <v>62</v>
      </c>
      <c r="D283" s="87" t="s">
        <v>62</v>
      </c>
      <c r="E283" s="686">
        <v>0.02</v>
      </c>
      <c r="F283" s="687"/>
      <c r="G283" s="88"/>
      <c r="H283" s="76"/>
      <c r="I283" s="93" t="s">
        <v>201</v>
      </c>
      <c r="J283" s="90" t="s">
        <v>22</v>
      </c>
      <c r="K283" s="87" t="s">
        <v>62</v>
      </c>
      <c r="L283" s="87" t="s">
        <v>62</v>
      </c>
      <c r="M283" s="688">
        <v>5.0000000000000001E-3</v>
      </c>
      <c r="N283" s="689"/>
      <c r="O283" s="88" t="s">
        <v>259</v>
      </c>
      <c r="P283" s="76"/>
    </row>
    <row r="284" spans="1:16" ht="24" x14ac:dyDescent="0.55000000000000004">
      <c r="A284" s="43"/>
      <c r="B284" s="44" t="s">
        <v>173</v>
      </c>
      <c r="C284" s="87" t="s">
        <v>62</v>
      </c>
      <c r="D284" s="87" t="s">
        <v>62</v>
      </c>
      <c r="E284" s="686">
        <v>0.02</v>
      </c>
      <c r="F284" s="687"/>
      <c r="G284" s="88"/>
      <c r="H284" s="76"/>
      <c r="I284" s="93" t="s">
        <v>204</v>
      </c>
      <c r="J284" s="90" t="s">
        <v>22</v>
      </c>
      <c r="K284" s="87" t="s">
        <v>62</v>
      </c>
      <c r="L284" s="87" t="s">
        <v>62</v>
      </c>
      <c r="M284" s="688">
        <v>5.0000000000000001E-3</v>
      </c>
      <c r="N284" s="689"/>
      <c r="O284" s="88" t="s">
        <v>260</v>
      </c>
      <c r="P284" s="76"/>
    </row>
    <row r="285" spans="1:16" ht="24.75" thickBot="1" x14ac:dyDescent="0.6">
      <c r="A285" s="43"/>
      <c r="B285" s="44" t="s">
        <v>173</v>
      </c>
      <c r="C285" s="87" t="s">
        <v>62</v>
      </c>
      <c r="D285" s="87" t="s">
        <v>62</v>
      </c>
      <c r="E285" s="686">
        <v>0.02</v>
      </c>
      <c r="F285" s="687"/>
      <c r="G285" s="88"/>
      <c r="H285" s="76"/>
      <c r="I285" s="94" t="s">
        <v>206</v>
      </c>
      <c r="J285" s="95" t="s">
        <v>22</v>
      </c>
      <c r="K285" s="96" t="s">
        <v>62</v>
      </c>
      <c r="L285" s="96" t="s">
        <v>62</v>
      </c>
      <c r="M285" s="690">
        <v>5.0000000000000001E-3</v>
      </c>
      <c r="N285" s="691"/>
      <c r="O285" s="97" t="s">
        <v>260</v>
      </c>
      <c r="P285" s="76"/>
    </row>
    <row r="286" spans="1:16" ht="24" x14ac:dyDescent="0.55000000000000004">
      <c r="A286" s="98" t="s">
        <v>217</v>
      </c>
      <c r="B286" s="44" t="s">
        <v>173</v>
      </c>
      <c r="C286" s="87" t="s">
        <v>62</v>
      </c>
      <c r="D286" s="87" t="s">
        <v>62</v>
      </c>
      <c r="E286" s="686">
        <v>0.02</v>
      </c>
      <c r="F286" s="687"/>
      <c r="G286" s="88" t="s">
        <v>261</v>
      </c>
      <c r="H286" s="76"/>
      <c r="I286" s="99" t="s">
        <v>75</v>
      </c>
      <c r="J286" s="76"/>
      <c r="K286" s="76"/>
      <c r="L286" s="76"/>
      <c r="M286" s="76"/>
      <c r="N286" s="76"/>
      <c r="O286" s="76"/>
    </row>
    <row r="287" spans="1:16" ht="24" x14ac:dyDescent="0.55000000000000004">
      <c r="A287" s="98" t="s">
        <v>195</v>
      </c>
      <c r="B287" s="44" t="s">
        <v>173</v>
      </c>
      <c r="C287" s="87" t="s">
        <v>62</v>
      </c>
      <c r="D287" s="87" t="s">
        <v>62</v>
      </c>
      <c r="E287" s="686">
        <v>0.02</v>
      </c>
      <c r="F287" s="687"/>
      <c r="G287" s="88" t="s">
        <v>259</v>
      </c>
      <c r="H287" s="76"/>
      <c r="I287" s="100" t="s">
        <v>208</v>
      </c>
      <c r="J287" s="76"/>
      <c r="K287" s="76"/>
      <c r="L287" s="76"/>
      <c r="M287" s="76"/>
      <c r="N287" s="76"/>
      <c r="O287" s="76"/>
    </row>
    <row r="288" spans="1:16" ht="24" x14ac:dyDescent="0.55000000000000004">
      <c r="A288" s="101" t="s">
        <v>219</v>
      </c>
      <c r="B288" s="44" t="s">
        <v>173</v>
      </c>
      <c r="C288" s="87" t="s">
        <v>62</v>
      </c>
      <c r="D288" s="87" t="s">
        <v>62</v>
      </c>
      <c r="E288" s="686">
        <v>0.02</v>
      </c>
      <c r="F288" s="687"/>
      <c r="G288" s="88" t="s">
        <v>261</v>
      </c>
      <c r="H288" s="76"/>
    </row>
    <row r="289" spans="1:8" ht="24" x14ac:dyDescent="0.55000000000000004">
      <c r="A289" s="98" t="s">
        <v>212</v>
      </c>
      <c r="B289" s="44" t="s">
        <v>173</v>
      </c>
      <c r="C289" s="87" t="s">
        <v>62</v>
      </c>
      <c r="D289" s="87" t="s">
        <v>62</v>
      </c>
      <c r="E289" s="686">
        <v>0.02</v>
      </c>
      <c r="F289" s="687"/>
      <c r="G289" s="88"/>
      <c r="H289" s="76"/>
    </row>
    <row r="290" spans="1:8" ht="24" x14ac:dyDescent="0.55000000000000004">
      <c r="A290" s="98" t="s">
        <v>215</v>
      </c>
      <c r="B290" s="44" t="s">
        <v>173</v>
      </c>
      <c r="C290" s="87" t="s">
        <v>62</v>
      </c>
      <c r="D290" s="87" t="s">
        <v>62</v>
      </c>
      <c r="E290" s="686">
        <v>0.04</v>
      </c>
      <c r="F290" s="687"/>
      <c r="G290" s="88"/>
      <c r="H290" s="76"/>
    </row>
    <row r="291" spans="1:8" ht="24" x14ac:dyDescent="0.55000000000000004">
      <c r="A291" s="98" t="s">
        <v>199</v>
      </c>
      <c r="B291" s="44" t="s">
        <v>173</v>
      </c>
      <c r="C291" s="87" t="s">
        <v>62</v>
      </c>
      <c r="D291" s="87" t="s">
        <v>62</v>
      </c>
      <c r="E291" s="686">
        <v>0.02</v>
      </c>
      <c r="F291" s="687"/>
      <c r="G291" s="88" t="s">
        <v>259</v>
      </c>
      <c r="H291" s="76"/>
    </row>
    <row r="292" spans="1:8" ht="24" x14ac:dyDescent="0.55000000000000004">
      <c r="A292" s="98" t="s">
        <v>209</v>
      </c>
      <c r="B292" s="44" t="s">
        <v>173</v>
      </c>
      <c r="C292" s="87" t="s">
        <v>62</v>
      </c>
      <c r="D292" s="87" t="s">
        <v>62</v>
      </c>
      <c r="E292" s="686">
        <v>0.04</v>
      </c>
      <c r="F292" s="687"/>
      <c r="G292" s="88" t="s">
        <v>69</v>
      </c>
      <c r="H292" s="76"/>
    </row>
    <row r="293" spans="1:8" ht="24" x14ac:dyDescent="0.55000000000000004">
      <c r="A293" s="98" t="s">
        <v>213</v>
      </c>
      <c r="B293" s="44" t="s">
        <v>173</v>
      </c>
      <c r="C293" s="87" t="s">
        <v>62</v>
      </c>
      <c r="D293" s="87" t="s">
        <v>62</v>
      </c>
      <c r="E293" s="686">
        <v>0.04</v>
      </c>
      <c r="F293" s="687"/>
      <c r="G293" s="88"/>
      <c r="H293" s="76"/>
    </row>
    <row r="294" spans="1:8" ht="24" x14ac:dyDescent="0.55000000000000004">
      <c r="A294" s="98" t="s">
        <v>214</v>
      </c>
      <c r="B294" s="44" t="s">
        <v>173</v>
      </c>
      <c r="C294" s="87" t="s">
        <v>62</v>
      </c>
      <c r="D294" s="87" t="s">
        <v>62</v>
      </c>
      <c r="E294" s="686">
        <v>0.04</v>
      </c>
      <c r="F294" s="687"/>
      <c r="G294" s="88"/>
      <c r="H294" s="76"/>
    </row>
    <row r="295" spans="1:8" ht="24" x14ac:dyDescent="0.55000000000000004">
      <c r="A295" s="98" t="s">
        <v>210</v>
      </c>
      <c r="B295" s="44" t="s">
        <v>173</v>
      </c>
      <c r="C295" s="87" t="s">
        <v>62</v>
      </c>
      <c r="D295" s="87" t="s">
        <v>62</v>
      </c>
      <c r="E295" s="686">
        <v>0.04</v>
      </c>
      <c r="F295" s="687"/>
      <c r="G295" s="88"/>
      <c r="H295" s="76"/>
    </row>
    <row r="296" spans="1:8" ht="24" x14ac:dyDescent="0.55000000000000004">
      <c r="A296" s="98" t="s">
        <v>211</v>
      </c>
      <c r="B296" s="44" t="s">
        <v>173</v>
      </c>
      <c r="C296" s="87" t="s">
        <v>62</v>
      </c>
      <c r="D296" s="87" t="s">
        <v>62</v>
      </c>
      <c r="E296" s="686">
        <v>0.04</v>
      </c>
      <c r="F296" s="687"/>
      <c r="G296" s="88"/>
      <c r="H296" s="76"/>
    </row>
    <row r="297" spans="1:8" ht="24" x14ac:dyDescent="0.55000000000000004">
      <c r="A297" s="98" t="s">
        <v>216</v>
      </c>
      <c r="B297" s="44" t="s">
        <v>173</v>
      </c>
      <c r="C297" s="87" t="s">
        <v>62</v>
      </c>
      <c r="D297" s="87" t="s">
        <v>62</v>
      </c>
      <c r="E297" s="686">
        <v>0.04</v>
      </c>
      <c r="F297" s="687"/>
      <c r="G297" s="88"/>
      <c r="H297" s="76"/>
    </row>
    <row r="298" spans="1:8" ht="24" x14ac:dyDescent="0.55000000000000004">
      <c r="A298" s="101" t="s">
        <v>250</v>
      </c>
      <c r="B298" s="44" t="s">
        <v>173</v>
      </c>
      <c r="C298" s="87" t="s">
        <v>62</v>
      </c>
      <c r="D298" s="87" t="s">
        <v>62</v>
      </c>
      <c r="E298" s="686">
        <v>0.2</v>
      </c>
      <c r="F298" s="687"/>
      <c r="G298" s="102"/>
      <c r="H298" s="76"/>
    </row>
    <row r="299" spans="1:8" ht="24" x14ac:dyDescent="0.55000000000000004">
      <c r="A299" s="712" t="s">
        <v>221</v>
      </c>
      <c r="B299" s="713"/>
      <c r="C299" s="713"/>
      <c r="D299" s="713"/>
      <c r="E299" s="713"/>
      <c r="F299" s="713"/>
      <c r="G299" s="714"/>
      <c r="H299" s="76"/>
    </row>
    <row r="300" spans="1:8" ht="24" x14ac:dyDescent="0.55000000000000004">
      <c r="A300" s="101" t="s">
        <v>229</v>
      </c>
      <c r="B300" s="102" t="s">
        <v>223</v>
      </c>
      <c r="C300" s="103" t="s">
        <v>62</v>
      </c>
      <c r="D300" s="87" t="s">
        <v>62</v>
      </c>
      <c r="E300" s="686">
        <v>0.02</v>
      </c>
      <c r="F300" s="687"/>
      <c r="G300" s="88"/>
      <c r="H300" s="76"/>
    </row>
    <row r="301" spans="1:8" ht="24" x14ac:dyDescent="0.55000000000000004">
      <c r="A301" s="101" t="s">
        <v>227</v>
      </c>
      <c r="B301" s="102" t="s">
        <v>223</v>
      </c>
      <c r="C301" s="103" t="s">
        <v>62</v>
      </c>
      <c r="D301" s="87" t="s">
        <v>62</v>
      </c>
      <c r="E301" s="686">
        <v>0.02</v>
      </c>
      <c r="F301" s="687"/>
      <c r="G301" s="88"/>
      <c r="H301" s="76"/>
    </row>
    <row r="302" spans="1:8" ht="24" x14ac:dyDescent="0.55000000000000004">
      <c r="A302" s="101" t="s">
        <v>230</v>
      </c>
      <c r="B302" s="102" t="s">
        <v>223</v>
      </c>
      <c r="C302" s="103" t="s">
        <v>62</v>
      </c>
      <c r="D302" s="87" t="s">
        <v>62</v>
      </c>
      <c r="E302" s="686">
        <v>0.02</v>
      </c>
      <c r="F302" s="687"/>
      <c r="G302" s="88"/>
      <c r="H302" s="76"/>
    </row>
    <row r="303" spans="1:8" ht="24" x14ac:dyDescent="0.55000000000000004">
      <c r="A303" s="101" t="s">
        <v>226</v>
      </c>
      <c r="B303" s="102" t="s">
        <v>223</v>
      </c>
      <c r="C303" s="103" t="s">
        <v>62</v>
      </c>
      <c r="D303" s="87" t="s">
        <v>62</v>
      </c>
      <c r="E303" s="686">
        <v>0.02</v>
      </c>
      <c r="F303" s="687"/>
      <c r="G303" s="88"/>
      <c r="H303" s="76"/>
    </row>
    <row r="304" spans="1:8" ht="24" x14ac:dyDescent="0.55000000000000004">
      <c r="A304" s="101" t="s">
        <v>231</v>
      </c>
      <c r="B304" s="88" t="s">
        <v>223</v>
      </c>
      <c r="C304" s="104" t="s">
        <v>62</v>
      </c>
      <c r="D304" s="87" t="s">
        <v>62</v>
      </c>
      <c r="E304" s="686">
        <v>0.02</v>
      </c>
      <c r="F304" s="687"/>
      <c r="G304" s="88"/>
      <c r="H304" s="76"/>
    </row>
    <row r="305" spans="1:16" ht="24" x14ac:dyDescent="0.55000000000000004">
      <c r="A305" s="101" t="s">
        <v>222</v>
      </c>
      <c r="B305" s="102" t="s">
        <v>223</v>
      </c>
      <c r="C305" s="104" t="s">
        <v>62</v>
      </c>
      <c r="D305" s="87" t="s">
        <v>62</v>
      </c>
      <c r="E305" s="686">
        <v>0.02</v>
      </c>
      <c r="F305" s="687"/>
      <c r="G305" s="88"/>
      <c r="H305" s="76"/>
    </row>
    <row r="306" spans="1:16" ht="24" x14ac:dyDescent="0.55000000000000004">
      <c r="A306" s="101" t="s">
        <v>224</v>
      </c>
      <c r="B306" s="102" t="s">
        <v>223</v>
      </c>
      <c r="C306" s="103" t="s">
        <v>62</v>
      </c>
      <c r="D306" s="87" t="s">
        <v>62</v>
      </c>
      <c r="E306" s="686">
        <v>0.02</v>
      </c>
      <c r="F306" s="687"/>
      <c r="G306" s="88"/>
      <c r="H306" s="76"/>
    </row>
    <row r="307" spans="1:16" ht="24" x14ac:dyDescent="0.55000000000000004">
      <c r="A307" s="101" t="s">
        <v>228</v>
      </c>
      <c r="B307" s="102" t="s">
        <v>223</v>
      </c>
      <c r="C307" s="103" t="s">
        <v>62</v>
      </c>
      <c r="D307" s="87" t="s">
        <v>62</v>
      </c>
      <c r="E307" s="686">
        <v>0.02</v>
      </c>
      <c r="F307" s="687"/>
      <c r="G307" s="88"/>
      <c r="H307" s="76"/>
    </row>
    <row r="308" spans="1:16" ht="24" x14ac:dyDescent="0.55000000000000004">
      <c r="A308" s="101" t="s">
        <v>239</v>
      </c>
      <c r="B308" s="102" t="s">
        <v>223</v>
      </c>
      <c r="C308" s="104" t="s">
        <v>62</v>
      </c>
      <c r="D308" s="87" t="s">
        <v>62</v>
      </c>
      <c r="E308" s="686">
        <v>0.02</v>
      </c>
      <c r="F308" s="687"/>
      <c r="G308" s="88"/>
      <c r="H308" s="76"/>
    </row>
    <row r="309" spans="1:16" ht="24" x14ac:dyDescent="0.55000000000000004">
      <c r="A309" s="101" t="s">
        <v>241</v>
      </c>
      <c r="B309" s="88" t="s">
        <v>223</v>
      </c>
      <c r="C309" s="104" t="s">
        <v>62</v>
      </c>
      <c r="D309" s="87" t="s">
        <v>62</v>
      </c>
      <c r="E309" s="686">
        <v>0.02</v>
      </c>
      <c r="F309" s="687"/>
      <c r="G309" s="88"/>
      <c r="H309" s="76"/>
    </row>
    <row r="310" spans="1:16" ht="24" x14ac:dyDescent="0.55000000000000004">
      <c r="A310" s="101" t="s">
        <v>242</v>
      </c>
      <c r="B310" s="90" t="s">
        <v>223</v>
      </c>
      <c r="C310" s="104" t="s">
        <v>62</v>
      </c>
      <c r="D310" s="87" t="s">
        <v>62</v>
      </c>
      <c r="E310" s="686">
        <v>0.02</v>
      </c>
      <c r="F310" s="687"/>
      <c r="G310" s="90"/>
      <c r="H310" s="76"/>
    </row>
    <row r="311" spans="1:16" ht="24" x14ac:dyDescent="0.55000000000000004">
      <c r="A311" s="101" t="s">
        <v>240</v>
      </c>
      <c r="B311" s="88" t="s">
        <v>223</v>
      </c>
      <c r="C311" s="104" t="s">
        <v>62</v>
      </c>
      <c r="D311" s="87" t="s">
        <v>62</v>
      </c>
      <c r="E311" s="686">
        <v>0.02</v>
      </c>
      <c r="F311" s="687"/>
      <c r="G311" s="88"/>
      <c r="H311" s="76"/>
    </row>
    <row r="312" spans="1:16" ht="24.75" thickBot="1" x14ac:dyDescent="0.6">
      <c r="A312" s="98" t="s">
        <v>225</v>
      </c>
      <c r="B312" s="95" t="s">
        <v>223</v>
      </c>
      <c r="C312" s="105" t="s">
        <v>62</v>
      </c>
      <c r="D312" s="105" t="s">
        <v>62</v>
      </c>
      <c r="E312" s="732">
        <v>0.02</v>
      </c>
      <c r="F312" s="733"/>
      <c r="G312" s="97"/>
      <c r="H312" s="76"/>
    </row>
    <row r="313" spans="1:16" ht="24" x14ac:dyDescent="0.55000000000000004">
      <c r="A313" s="106" t="s">
        <v>75</v>
      </c>
      <c r="B313" s="76"/>
      <c r="C313" s="76"/>
      <c r="D313" s="76"/>
      <c r="E313" s="76"/>
      <c r="F313" s="76"/>
      <c r="G313" s="76"/>
      <c r="H313" s="76"/>
    </row>
    <row r="314" spans="1:16" ht="24" x14ac:dyDescent="0.55000000000000004">
      <c r="A314" s="107" t="s">
        <v>232</v>
      </c>
      <c r="B314" s="76"/>
      <c r="C314" s="76"/>
      <c r="D314" s="76"/>
      <c r="E314" s="76"/>
      <c r="F314" s="76"/>
      <c r="G314" s="76"/>
      <c r="H314" s="76"/>
    </row>
    <row r="315" spans="1:16" ht="24" x14ac:dyDescent="0.55000000000000004">
      <c r="A315" s="76"/>
      <c r="B315" s="76"/>
      <c r="C315" s="76"/>
      <c r="D315" s="76"/>
      <c r="E315" s="76"/>
      <c r="F315" s="76"/>
      <c r="G315" s="76"/>
      <c r="H315" s="76"/>
    </row>
    <row r="316" spans="1:16" ht="24.75" thickBot="1" x14ac:dyDescent="0.6">
      <c r="A316" s="692" t="s">
        <v>262</v>
      </c>
      <c r="B316" s="692"/>
      <c r="C316" s="692"/>
      <c r="D316" s="692"/>
      <c r="E316" s="692"/>
      <c r="F316" s="692"/>
      <c r="G316" s="692"/>
      <c r="H316" s="692"/>
      <c r="I316" s="75" t="s">
        <v>263</v>
      </c>
      <c r="J316" s="76"/>
      <c r="K316" s="76"/>
      <c r="L316" s="76"/>
      <c r="M316" s="76"/>
      <c r="N316" s="76"/>
      <c r="O316" s="76"/>
    </row>
    <row r="317" spans="1:16" ht="24.75" thickBot="1" x14ac:dyDescent="0.6">
      <c r="A317" s="77" t="s">
        <v>255</v>
      </c>
      <c r="B317" s="78" t="s">
        <v>1</v>
      </c>
      <c r="C317" s="79" t="s">
        <v>183</v>
      </c>
      <c r="D317" s="79" t="s">
        <v>184</v>
      </c>
      <c r="E317" s="693" t="s">
        <v>171</v>
      </c>
      <c r="F317" s="694"/>
      <c r="G317" s="80" t="s">
        <v>131</v>
      </c>
      <c r="H317" s="76"/>
      <c r="I317" s="81" t="s">
        <v>191</v>
      </c>
      <c r="J317" s="80" t="s">
        <v>1</v>
      </c>
      <c r="K317" s="79" t="str">
        <f>C317</f>
        <v xml:space="preserve"> พ.ย.63</v>
      </c>
      <c r="L317" s="79" t="str">
        <f>D317</f>
        <v xml:space="preserve"> พ.ค.64</v>
      </c>
      <c r="M317" s="695" t="s">
        <v>171</v>
      </c>
      <c r="N317" s="696"/>
      <c r="O317" s="78" t="s">
        <v>131</v>
      </c>
      <c r="P317" s="76"/>
    </row>
    <row r="318" spans="1:16" ht="24" x14ac:dyDescent="0.55000000000000004">
      <c r="A318" s="697" t="s">
        <v>192</v>
      </c>
      <c r="B318" s="698"/>
      <c r="C318" s="698"/>
      <c r="D318" s="698"/>
      <c r="E318" s="698"/>
      <c r="F318" s="698"/>
      <c r="G318" s="699"/>
      <c r="H318" s="76"/>
      <c r="I318" s="82" t="s">
        <v>193</v>
      </c>
      <c r="J318" s="83" t="s">
        <v>22</v>
      </c>
      <c r="K318" s="84" t="s">
        <v>62</v>
      </c>
      <c r="L318" s="85" t="s">
        <v>7</v>
      </c>
      <c r="M318" s="700">
        <v>2.0000000000000001E-4</v>
      </c>
      <c r="N318" s="701"/>
      <c r="O318" s="86" t="s">
        <v>256</v>
      </c>
      <c r="P318" s="76"/>
    </row>
    <row r="319" spans="1:16" ht="24" x14ac:dyDescent="0.55000000000000004">
      <c r="A319" s="43"/>
      <c r="B319" s="44" t="s">
        <v>173</v>
      </c>
      <c r="C319" s="87" t="s">
        <v>62</v>
      </c>
      <c r="D319" s="87" t="s">
        <v>62</v>
      </c>
      <c r="E319" s="686">
        <v>0.02</v>
      </c>
      <c r="F319" s="687"/>
      <c r="G319" s="88" t="s">
        <v>257</v>
      </c>
      <c r="H319" s="76"/>
      <c r="I319" s="89" t="s">
        <v>197</v>
      </c>
      <c r="J319" s="90" t="s">
        <v>22</v>
      </c>
      <c r="K319" s="91">
        <v>4.1000000000000003E-3</v>
      </c>
      <c r="L319" s="92" t="s">
        <v>264</v>
      </c>
      <c r="M319" s="702">
        <v>2.9999999999999997E-4</v>
      </c>
      <c r="N319" s="703"/>
      <c r="O319" s="88" t="s">
        <v>258</v>
      </c>
      <c r="P319" s="76"/>
    </row>
    <row r="320" spans="1:16" ht="24" x14ac:dyDescent="0.55000000000000004">
      <c r="A320" s="43"/>
      <c r="B320" s="44" t="s">
        <v>173</v>
      </c>
      <c r="C320" s="87" t="s">
        <v>62</v>
      </c>
      <c r="D320" s="87" t="s">
        <v>62</v>
      </c>
      <c r="E320" s="686">
        <v>0.02</v>
      </c>
      <c r="F320" s="687"/>
      <c r="G320" s="88"/>
      <c r="H320" s="76"/>
      <c r="I320" s="93" t="s">
        <v>201</v>
      </c>
      <c r="J320" s="90" t="s">
        <v>22</v>
      </c>
      <c r="K320" s="87" t="s">
        <v>62</v>
      </c>
      <c r="L320" s="87" t="s">
        <v>265</v>
      </c>
      <c r="M320" s="688">
        <v>5.0000000000000001E-3</v>
      </c>
      <c r="N320" s="689"/>
      <c r="O320" s="88" t="s">
        <v>259</v>
      </c>
      <c r="P320" s="76"/>
    </row>
    <row r="321" spans="1:16" ht="24" x14ac:dyDescent="0.55000000000000004">
      <c r="A321" s="43"/>
      <c r="B321" s="44" t="s">
        <v>173</v>
      </c>
      <c r="C321" s="87" t="s">
        <v>62</v>
      </c>
      <c r="D321" s="87" t="s">
        <v>62</v>
      </c>
      <c r="E321" s="686">
        <v>0.02</v>
      </c>
      <c r="F321" s="687"/>
      <c r="G321" s="88"/>
      <c r="H321" s="76"/>
      <c r="I321" s="93" t="s">
        <v>204</v>
      </c>
      <c r="J321" s="90" t="s">
        <v>22</v>
      </c>
      <c r="K321" s="87" t="s">
        <v>62</v>
      </c>
      <c r="L321" s="87" t="s">
        <v>266</v>
      </c>
      <c r="M321" s="688">
        <v>5.0000000000000001E-3</v>
      </c>
      <c r="N321" s="689"/>
      <c r="O321" s="88" t="s">
        <v>260</v>
      </c>
      <c r="P321" s="76"/>
    </row>
    <row r="322" spans="1:16" ht="24.75" thickBot="1" x14ac:dyDescent="0.6">
      <c r="A322" s="43"/>
      <c r="B322" s="44" t="s">
        <v>173</v>
      </c>
      <c r="C322" s="87" t="s">
        <v>62</v>
      </c>
      <c r="D322" s="87" t="s">
        <v>62</v>
      </c>
      <c r="E322" s="686">
        <v>0.02</v>
      </c>
      <c r="F322" s="687"/>
      <c r="G322" s="88"/>
      <c r="H322" s="76"/>
      <c r="I322" s="94" t="s">
        <v>206</v>
      </c>
      <c r="J322" s="95" t="s">
        <v>22</v>
      </c>
      <c r="K322" s="96" t="s">
        <v>62</v>
      </c>
      <c r="L322" s="96" t="s">
        <v>266</v>
      </c>
      <c r="M322" s="690">
        <v>5.0000000000000001E-3</v>
      </c>
      <c r="N322" s="691"/>
      <c r="O322" s="97" t="s">
        <v>260</v>
      </c>
      <c r="P322" s="76"/>
    </row>
    <row r="323" spans="1:16" ht="24" x14ac:dyDescent="0.55000000000000004">
      <c r="A323" s="98" t="s">
        <v>217</v>
      </c>
      <c r="B323" s="44" t="s">
        <v>173</v>
      </c>
      <c r="C323" s="87" t="s">
        <v>62</v>
      </c>
      <c r="D323" s="87" t="s">
        <v>62</v>
      </c>
      <c r="E323" s="686">
        <v>0.02</v>
      </c>
      <c r="F323" s="687"/>
      <c r="G323" s="88" t="s">
        <v>261</v>
      </c>
      <c r="H323" s="76"/>
      <c r="I323" s="99" t="s">
        <v>75</v>
      </c>
      <c r="J323" s="76"/>
      <c r="K323" s="76"/>
      <c r="L323" s="76"/>
      <c r="M323" s="76"/>
      <c r="N323" s="76"/>
      <c r="O323" s="76"/>
    </row>
    <row r="324" spans="1:16" ht="24" x14ac:dyDescent="0.55000000000000004">
      <c r="A324" s="98" t="s">
        <v>195</v>
      </c>
      <c r="B324" s="44" t="s">
        <v>173</v>
      </c>
      <c r="C324" s="87" t="s">
        <v>62</v>
      </c>
      <c r="D324" s="87" t="s">
        <v>62</v>
      </c>
      <c r="E324" s="686">
        <v>0.02</v>
      </c>
      <c r="F324" s="687"/>
      <c r="G324" s="88" t="s">
        <v>259</v>
      </c>
      <c r="H324" s="76"/>
      <c r="I324" s="100" t="s">
        <v>208</v>
      </c>
      <c r="J324" s="76"/>
      <c r="K324" s="76"/>
      <c r="L324" s="76"/>
      <c r="M324" s="76"/>
      <c r="N324" s="76"/>
      <c r="O324" s="76"/>
    </row>
    <row r="325" spans="1:16" ht="24" x14ac:dyDescent="0.55000000000000004">
      <c r="A325" s="101" t="s">
        <v>219</v>
      </c>
      <c r="B325" s="44" t="s">
        <v>173</v>
      </c>
      <c r="C325" s="87" t="s">
        <v>62</v>
      </c>
      <c r="D325" s="87" t="s">
        <v>62</v>
      </c>
      <c r="E325" s="686">
        <v>0.02</v>
      </c>
      <c r="F325" s="687"/>
      <c r="G325" s="88" t="s">
        <v>261</v>
      </c>
      <c r="H325" s="76"/>
    </row>
    <row r="326" spans="1:16" ht="24" x14ac:dyDescent="0.55000000000000004">
      <c r="A326" s="98" t="s">
        <v>212</v>
      </c>
      <c r="B326" s="44" t="s">
        <v>173</v>
      </c>
      <c r="C326" s="87" t="s">
        <v>62</v>
      </c>
      <c r="D326" s="87" t="s">
        <v>62</v>
      </c>
      <c r="E326" s="686">
        <v>0.02</v>
      </c>
      <c r="F326" s="687"/>
      <c r="G326" s="88"/>
      <c r="H326" s="76"/>
    </row>
    <row r="327" spans="1:16" ht="24" x14ac:dyDescent="0.55000000000000004">
      <c r="A327" s="98" t="s">
        <v>215</v>
      </c>
      <c r="B327" s="44" t="s">
        <v>173</v>
      </c>
      <c r="C327" s="87" t="s">
        <v>62</v>
      </c>
      <c r="D327" s="87" t="s">
        <v>62</v>
      </c>
      <c r="E327" s="686">
        <v>0.04</v>
      </c>
      <c r="F327" s="687"/>
      <c r="G327" s="88"/>
      <c r="H327" s="76"/>
    </row>
    <row r="328" spans="1:16" ht="24" x14ac:dyDescent="0.55000000000000004">
      <c r="A328" s="98" t="s">
        <v>199</v>
      </c>
      <c r="B328" s="44" t="s">
        <v>173</v>
      </c>
      <c r="C328" s="87" t="s">
        <v>62</v>
      </c>
      <c r="D328" s="87" t="s">
        <v>62</v>
      </c>
      <c r="E328" s="686">
        <v>0.02</v>
      </c>
      <c r="F328" s="687"/>
      <c r="G328" s="88" t="s">
        <v>259</v>
      </c>
      <c r="H328" s="76"/>
    </row>
    <row r="329" spans="1:16" ht="24" x14ac:dyDescent="0.55000000000000004">
      <c r="A329" s="98" t="s">
        <v>209</v>
      </c>
      <c r="B329" s="44" t="s">
        <v>173</v>
      </c>
      <c r="C329" s="87" t="s">
        <v>62</v>
      </c>
      <c r="D329" s="87" t="s">
        <v>62</v>
      </c>
      <c r="E329" s="686">
        <v>0.04</v>
      </c>
      <c r="F329" s="687"/>
      <c r="G329" s="88" t="s">
        <v>69</v>
      </c>
      <c r="H329" s="76"/>
    </row>
    <row r="330" spans="1:16" ht="24" x14ac:dyDescent="0.55000000000000004">
      <c r="A330" s="98" t="s">
        <v>213</v>
      </c>
      <c r="B330" s="44" t="s">
        <v>173</v>
      </c>
      <c r="C330" s="87" t="s">
        <v>62</v>
      </c>
      <c r="D330" s="87" t="s">
        <v>62</v>
      </c>
      <c r="E330" s="686">
        <v>0.04</v>
      </c>
      <c r="F330" s="687"/>
      <c r="G330" s="88"/>
      <c r="H330" s="76"/>
    </row>
    <row r="331" spans="1:16" ht="24" x14ac:dyDescent="0.55000000000000004">
      <c r="A331" s="98" t="s">
        <v>214</v>
      </c>
      <c r="B331" s="44" t="s">
        <v>173</v>
      </c>
      <c r="C331" s="87" t="s">
        <v>62</v>
      </c>
      <c r="D331" s="87" t="s">
        <v>62</v>
      </c>
      <c r="E331" s="686">
        <v>0.04</v>
      </c>
      <c r="F331" s="687"/>
      <c r="G331" s="88"/>
      <c r="H331" s="76"/>
    </row>
    <row r="332" spans="1:16" ht="24" x14ac:dyDescent="0.55000000000000004">
      <c r="A332" s="98" t="s">
        <v>210</v>
      </c>
      <c r="B332" s="44" t="s">
        <v>173</v>
      </c>
      <c r="C332" s="87" t="s">
        <v>62</v>
      </c>
      <c r="D332" s="87" t="s">
        <v>62</v>
      </c>
      <c r="E332" s="686">
        <v>0.04</v>
      </c>
      <c r="F332" s="687"/>
      <c r="G332" s="88"/>
      <c r="H332" s="76"/>
    </row>
    <row r="333" spans="1:16" ht="24" x14ac:dyDescent="0.55000000000000004">
      <c r="A333" s="98" t="s">
        <v>211</v>
      </c>
      <c r="B333" s="44" t="s">
        <v>173</v>
      </c>
      <c r="C333" s="87" t="s">
        <v>62</v>
      </c>
      <c r="D333" s="87" t="s">
        <v>62</v>
      </c>
      <c r="E333" s="686">
        <v>0.04</v>
      </c>
      <c r="F333" s="687"/>
      <c r="G333" s="88"/>
      <c r="H333" s="76"/>
    </row>
    <row r="334" spans="1:16" ht="24" x14ac:dyDescent="0.55000000000000004">
      <c r="A334" s="98" t="s">
        <v>216</v>
      </c>
      <c r="B334" s="44" t="s">
        <v>173</v>
      </c>
      <c r="C334" s="87" t="s">
        <v>62</v>
      </c>
      <c r="D334" s="87" t="s">
        <v>62</v>
      </c>
      <c r="E334" s="686">
        <v>0.04</v>
      </c>
      <c r="F334" s="687"/>
      <c r="G334" s="88"/>
      <c r="H334" s="76"/>
    </row>
    <row r="335" spans="1:16" ht="24" x14ac:dyDescent="0.55000000000000004">
      <c r="A335" s="101" t="s">
        <v>250</v>
      </c>
      <c r="B335" s="44" t="s">
        <v>173</v>
      </c>
      <c r="C335" s="87" t="s">
        <v>62</v>
      </c>
      <c r="D335" s="87" t="s">
        <v>62</v>
      </c>
      <c r="E335" s="686">
        <v>0.2</v>
      </c>
      <c r="F335" s="687"/>
      <c r="G335" s="102"/>
      <c r="H335" s="76"/>
    </row>
    <row r="336" spans="1:16" ht="24" x14ac:dyDescent="0.55000000000000004">
      <c r="A336" s="101" t="s">
        <v>267</v>
      </c>
      <c r="B336" s="44" t="s">
        <v>173</v>
      </c>
      <c r="C336" s="108" t="s">
        <v>7</v>
      </c>
      <c r="D336" s="87" t="s">
        <v>62</v>
      </c>
      <c r="E336" s="686">
        <v>0.2</v>
      </c>
      <c r="F336" s="687"/>
      <c r="G336" s="102"/>
      <c r="H336" s="76"/>
    </row>
    <row r="337" spans="1:8" ht="24" x14ac:dyDescent="0.55000000000000004">
      <c r="A337" s="712" t="s">
        <v>221</v>
      </c>
      <c r="B337" s="713"/>
      <c r="C337" s="713"/>
      <c r="D337" s="713"/>
      <c r="E337" s="713"/>
      <c r="F337" s="713"/>
      <c r="G337" s="714"/>
      <c r="H337" s="76"/>
    </row>
    <row r="338" spans="1:8" ht="24" x14ac:dyDescent="0.55000000000000004">
      <c r="A338" s="101" t="s">
        <v>229</v>
      </c>
      <c r="B338" s="102" t="s">
        <v>223</v>
      </c>
      <c r="C338" s="87" t="s">
        <v>62</v>
      </c>
      <c r="D338" s="87" t="s">
        <v>62</v>
      </c>
      <c r="E338" s="686">
        <v>0.02</v>
      </c>
      <c r="F338" s="687"/>
      <c r="G338" s="88"/>
      <c r="H338" s="76"/>
    </row>
    <row r="339" spans="1:8" ht="24" x14ac:dyDescent="0.55000000000000004">
      <c r="A339" s="101" t="s">
        <v>227</v>
      </c>
      <c r="B339" s="102" t="s">
        <v>223</v>
      </c>
      <c r="C339" s="87" t="s">
        <v>62</v>
      </c>
      <c r="D339" s="87" t="s">
        <v>62</v>
      </c>
      <c r="E339" s="686">
        <v>0.02</v>
      </c>
      <c r="F339" s="687"/>
      <c r="G339" s="88"/>
      <c r="H339" s="76"/>
    </row>
    <row r="340" spans="1:8" ht="24" x14ac:dyDescent="0.55000000000000004">
      <c r="A340" s="101" t="s">
        <v>230</v>
      </c>
      <c r="B340" s="102" t="s">
        <v>223</v>
      </c>
      <c r="C340" s="87" t="s">
        <v>62</v>
      </c>
      <c r="D340" s="87" t="s">
        <v>62</v>
      </c>
      <c r="E340" s="686">
        <v>0.02</v>
      </c>
      <c r="F340" s="687"/>
      <c r="G340" s="88"/>
      <c r="H340" s="76"/>
    </row>
    <row r="341" spans="1:8" ht="24" x14ac:dyDescent="0.55000000000000004">
      <c r="A341" s="101" t="s">
        <v>226</v>
      </c>
      <c r="B341" s="102" t="s">
        <v>223</v>
      </c>
      <c r="C341" s="87" t="s">
        <v>62</v>
      </c>
      <c r="D341" s="87" t="s">
        <v>62</v>
      </c>
      <c r="E341" s="686">
        <v>0.02</v>
      </c>
      <c r="F341" s="687"/>
      <c r="G341" s="88"/>
      <c r="H341" s="76"/>
    </row>
    <row r="342" spans="1:8" ht="24" x14ac:dyDescent="0.55000000000000004">
      <c r="A342" s="101" t="s">
        <v>231</v>
      </c>
      <c r="B342" s="88" t="s">
        <v>223</v>
      </c>
      <c r="C342" s="87" t="s">
        <v>62</v>
      </c>
      <c r="D342" s="87" t="s">
        <v>62</v>
      </c>
      <c r="E342" s="686">
        <v>0.02</v>
      </c>
      <c r="F342" s="687"/>
      <c r="G342" s="88"/>
      <c r="H342" s="76"/>
    </row>
    <row r="343" spans="1:8" ht="24" x14ac:dyDescent="0.55000000000000004">
      <c r="A343" s="101" t="s">
        <v>222</v>
      </c>
      <c r="B343" s="102" t="s">
        <v>223</v>
      </c>
      <c r="C343" s="87" t="s">
        <v>62</v>
      </c>
      <c r="D343" s="87" t="s">
        <v>62</v>
      </c>
      <c r="E343" s="686">
        <v>0.02</v>
      </c>
      <c r="F343" s="687"/>
      <c r="G343" s="88"/>
      <c r="H343" s="76"/>
    </row>
    <row r="344" spans="1:8" ht="24" x14ac:dyDescent="0.55000000000000004">
      <c r="A344" s="101" t="s">
        <v>224</v>
      </c>
      <c r="B344" s="102" t="s">
        <v>223</v>
      </c>
      <c r="C344" s="87" t="s">
        <v>62</v>
      </c>
      <c r="D344" s="87" t="s">
        <v>62</v>
      </c>
      <c r="E344" s="686">
        <v>0.02</v>
      </c>
      <c r="F344" s="687"/>
      <c r="G344" s="88"/>
      <c r="H344" s="76"/>
    </row>
    <row r="345" spans="1:8" ht="24" x14ac:dyDescent="0.55000000000000004">
      <c r="A345" s="101" t="s">
        <v>228</v>
      </c>
      <c r="B345" s="102" t="s">
        <v>223</v>
      </c>
      <c r="C345" s="87" t="s">
        <v>62</v>
      </c>
      <c r="D345" s="87" t="s">
        <v>62</v>
      </c>
      <c r="E345" s="686">
        <v>0.02</v>
      </c>
      <c r="F345" s="687"/>
      <c r="G345" s="88"/>
      <c r="H345" s="76"/>
    </row>
    <row r="346" spans="1:8" ht="24" x14ac:dyDescent="0.55000000000000004">
      <c r="A346" s="101" t="s">
        <v>239</v>
      </c>
      <c r="B346" s="102" t="s">
        <v>223</v>
      </c>
      <c r="C346" s="87" t="s">
        <v>62</v>
      </c>
      <c r="D346" s="87" t="s">
        <v>62</v>
      </c>
      <c r="E346" s="686">
        <v>0.02</v>
      </c>
      <c r="F346" s="687"/>
      <c r="G346" s="88"/>
      <c r="H346" s="76"/>
    </row>
    <row r="347" spans="1:8" ht="24" x14ac:dyDescent="0.55000000000000004">
      <c r="A347" s="101" t="s">
        <v>241</v>
      </c>
      <c r="B347" s="88" t="s">
        <v>223</v>
      </c>
      <c r="C347" s="87" t="s">
        <v>62</v>
      </c>
      <c r="D347" s="87" t="s">
        <v>62</v>
      </c>
      <c r="E347" s="686">
        <v>0.02</v>
      </c>
      <c r="F347" s="687"/>
      <c r="G347" s="88"/>
      <c r="H347" s="76"/>
    </row>
    <row r="348" spans="1:8" ht="24" x14ac:dyDescent="0.55000000000000004">
      <c r="A348" s="101" t="s">
        <v>242</v>
      </c>
      <c r="B348" s="90" t="s">
        <v>223</v>
      </c>
      <c r="C348" s="87" t="s">
        <v>62</v>
      </c>
      <c r="D348" s="87" t="s">
        <v>62</v>
      </c>
      <c r="E348" s="686">
        <v>0.02</v>
      </c>
      <c r="F348" s="687"/>
      <c r="G348" s="90"/>
      <c r="H348" s="76"/>
    </row>
    <row r="349" spans="1:8" ht="24" x14ac:dyDescent="0.55000000000000004">
      <c r="A349" s="101" t="s">
        <v>240</v>
      </c>
      <c r="B349" s="88" t="s">
        <v>223</v>
      </c>
      <c r="C349" s="87" t="s">
        <v>62</v>
      </c>
      <c r="D349" s="87" t="s">
        <v>62</v>
      </c>
      <c r="E349" s="686">
        <v>0.02</v>
      </c>
      <c r="F349" s="687"/>
      <c r="G349" s="88"/>
      <c r="H349" s="76"/>
    </row>
    <row r="350" spans="1:8" ht="24.75" thickBot="1" x14ac:dyDescent="0.6">
      <c r="A350" s="98" t="s">
        <v>225</v>
      </c>
      <c r="B350" s="95" t="s">
        <v>223</v>
      </c>
      <c r="C350" s="109" t="s">
        <v>62</v>
      </c>
      <c r="D350" s="109" t="s">
        <v>62</v>
      </c>
      <c r="E350" s="732">
        <v>0.02</v>
      </c>
      <c r="F350" s="733"/>
      <c r="G350" s="97"/>
      <c r="H350" s="76"/>
    </row>
    <row r="351" spans="1:8" ht="24" x14ac:dyDescent="0.55000000000000004">
      <c r="A351" s="106" t="s">
        <v>75</v>
      </c>
      <c r="B351" s="76"/>
      <c r="C351" s="76"/>
      <c r="D351" s="76"/>
      <c r="E351" s="76"/>
      <c r="F351" s="76"/>
      <c r="G351" s="76"/>
      <c r="H351" s="76"/>
    </row>
    <row r="352" spans="1:8" ht="24" x14ac:dyDescent="0.55000000000000004">
      <c r="A352" s="107" t="s">
        <v>268</v>
      </c>
      <c r="B352" s="76"/>
      <c r="C352" s="76"/>
      <c r="D352" s="76"/>
      <c r="E352" s="76"/>
      <c r="F352" s="76"/>
      <c r="G352" s="76"/>
      <c r="H352" s="76"/>
    </row>
    <row r="354" spans="1:15" ht="24.75" thickBot="1" x14ac:dyDescent="0.6">
      <c r="A354" s="692" t="s">
        <v>269</v>
      </c>
      <c r="B354" s="692"/>
      <c r="C354" s="692"/>
      <c r="D354" s="692"/>
      <c r="E354" s="692"/>
      <c r="F354" s="692"/>
      <c r="G354" s="692"/>
      <c r="H354" s="692"/>
      <c r="I354" s="75" t="s">
        <v>270</v>
      </c>
      <c r="J354" s="76"/>
      <c r="K354" s="76"/>
      <c r="L354" s="76"/>
      <c r="M354" s="76"/>
      <c r="N354" s="76"/>
      <c r="O354" s="76"/>
    </row>
    <row r="355" spans="1:15" ht="24.75" thickBot="1" x14ac:dyDescent="0.6">
      <c r="A355" s="77" t="s">
        <v>255</v>
      </c>
      <c r="B355" s="78" t="s">
        <v>1</v>
      </c>
      <c r="C355" s="79" t="s">
        <v>187</v>
      </c>
      <c r="D355" s="79" t="s">
        <v>188</v>
      </c>
      <c r="E355" s="693" t="s">
        <v>171</v>
      </c>
      <c r="F355" s="694"/>
      <c r="G355" s="80" t="s">
        <v>131</v>
      </c>
      <c r="H355" s="76"/>
      <c r="I355" s="81" t="s">
        <v>191</v>
      </c>
      <c r="J355" s="80" t="s">
        <v>1</v>
      </c>
      <c r="K355" s="79" t="str">
        <f>C355</f>
        <v xml:space="preserve"> พ.ย.64</v>
      </c>
      <c r="L355" s="79" t="str">
        <f>D355</f>
        <v xml:space="preserve"> พ.ค.65</v>
      </c>
      <c r="M355" s="695" t="s">
        <v>171</v>
      </c>
      <c r="N355" s="696"/>
      <c r="O355" s="78" t="s">
        <v>131</v>
      </c>
    </row>
    <row r="356" spans="1:15" ht="24" x14ac:dyDescent="0.55000000000000004">
      <c r="A356" s="697" t="s">
        <v>192</v>
      </c>
      <c r="B356" s="698"/>
      <c r="C356" s="698"/>
      <c r="D356" s="698"/>
      <c r="E356" s="698"/>
      <c r="F356" s="698"/>
      <c r="G356" s="699"/>
      <c r="H356" s="76"/>
      <c r="I356" s="82" t="s">
        <v>193</v>
      </c>
      <c r="J356" s="83" t="s">
        <v>22</v>
      </c>
      <c r="K356" s="84" t="s">
        <v>7</v>
      </c>
      <c r="L356" s="85" t="s">
        <v>7</v>
      </c>
      <c r="M356" s="700">
        <v>2.0000000000000001E-4</v>
      </c>
      <c r="N356" s="701"/>
      <c r="O356" s="86" t="s">
        <v>256</v>
      </c>
    </row>
    <row r="357" spans="1:15" ht="24" x14ac:dyDescent="0.55000000000000004">
      <c r="A357" s="43"/>
      <c r="B357" s="44" t="s">
        <v>173</v>
      </c>
      <c r="C357" s="87" t="s">
        <v>62</v>
      </c>
      <c r="D357" s="87" t="s">
        <v>62</v>
      </c>
      <c r="E357" s="686">
        <v>0.02</v>
      </c>
      <c r="F357" s="687"/>
      <c r="G357" s="88" t="s">
        <v>257</v>
      </c>
      <c r="H357" s="76"/>
      <c r="I357" s="89" t="s">
        <v>197</v>
      </c>
      <c r="J357" s="90" t="s">
        <v>22</v>
      </c>
      <c r="K357" s="91">
        <v>6.1999999999999998E-3</v>
      </c>
      <c r="L357" s="92">
        <v>3.3999999999999998E-3</v>
      </c>
      <c r="M357" s="702">
        <v>2.9999999999999997E-4</v>
      </c>
      <c r="N357" s="703"/>
      <c r="O357" s="88" t="s">
        <v>258</v>
      </c>
    </row>
    <row r="358" spans="1:15" ht="24" x14ac:dyDescent="0.55000000000000004">
      <c r="A358" s="43"/>
      <c r="B358" s="44" t="s">
        <v>173</v>
      </c>
      <c r="C358" s="87" t="s">
        <v>62</v>
      </c>
      <c r="D358" s="87" t="s">
        <v>62</v>
      </c>
      <c r="E358" s="686">
        <v>0.02</v>
      </c>
      <c r="F358" s="687"/>
      <c r="G358" s="88"/>
      <c r="H358" s="76"/>
      <c r="I358" s="93" t="s">
        <v>201</v>
      </c>
      <c r="J358" s="90" t="s">
        <v>22</v>
      </c>
      <c r="K358" s="87" t="s">
        <v>62</v>
      </c>
      <c r="L358" s="87" t="s">
        <v>62</v>
      </c>
      <c r="M358" s="688">
        <v>5.0000000000000001E-3</v>
      </c>
      <c r="N358" s="689"/>
      <c r="O358" s="88" t="s">
        <v>259</v>
      </c>
    </row>
    <row r="359" spans="1:15" ht="24" x14ac:dyDescent="0.55000000000000004">
      <c r="A359" s="43"/>
      <c r="B359" s="44" t="s">
        <v>173</v>
      </c>
      <c r="C359" s="87" t="s">
        <v>62</v>
      </c>
      <c r="D359" s="87" t="s">
        <v>62</v>
      </c>
      <c r="E359" s="686">
        <v>0.02</v>
      </c>
      <c r="F359" s="687"/>
      <c r="G359" s="88"/>
      <c r="H359" s="76"/>
      <c r="I359" s="93" t="s">
        <v>204</v>
      </c>
      <c r="J359" s="90" t="s">
        <v>22</v>
      </c>
      <c r="K359" s="87" t="s">
        <v>62</v>
      </c>
      <c r="L359" s="87" t="s">
        <v>62</v>
      </c>
      <c r="M359" s="688">
        <v>5.0000000000000001E-3</v>
      </c>
      <c r="N359" s="689"/>
      <c r="O359" s="88" t="s">
        <v>260</v>
      </c>
    </row>
    <row r="360" spans="1:15" ht="24.75" thickBot="1" x14ac:dyDescent="0.6">
      <c r="A360" s="43"/>
      <c r="B360" s="44" t="s">
        <v>173</v>
      </c>
      <c r="C360" s="87" t="s">
        <v>62</v>
      </c>
      <c r="D360" s="87" t="s">
        <v>62</v>
      </c>
      <c r="E360" s="686">
        <v>0.02</v>
      </c>
      <c r="F360" s="687"/>
      <c r="G360" s="88"/>
      <c r="H360" s="76"/>
      <c r="I360" s="94" t="s">
        <v>206</v>
      </c>
      <c r="J360" s="95" t="s">
        <v>22</v>
      </c>
      <c r="K360" s="96" t="s">
        <v>62</v>
      </c>
      <c r="L360" s="96" t="s">
        <v>62</v>
      </c>
      <c r="M360" s="690">
        <v>5.0000000000000001E-3</v>
      </c>
      <c r="N360" s="691"/>
      <c r="O360" s="97" t="s">
        <v>260</v>
      </c>
    </row>
    <row r="361" spans="1:15" ht="24" x14ac:dyDescent="0.55000000000000004">
      <c r="A361" s="110" t="s">
        <v>217</v>
      </c>
      <c r="B361" s="111" t="s">
        <v>173</v>
      </c>
      <c r="C361" s="87" t="s">
        <v>62</v>
      </c>
      <c r="D361" s="87" t="s">
        <v>62</v>
      </c>
      <c r="E361" s="679">
        <v>0.02</v>
      </c>
      <c r="F361" s="680"/>
      <c r="G361" s="112" t="s">
        <v>261</v>
      </c>
      <c r="H361" s="76"/>
      <c r="I361" s="99" t="s">
        <v>75</v>
      </c>
      <c r="J361" s="76"/>
      <c r="K361" s="76"/>
      <c r="L361" s="76"/>
      <c r="M361" s="76"/>
      <c r="N361" s="76"/>
      <c r="O361" s="76"/>
    </row>
    <row r="362" spans="1:15" ht="24" x14ac:dyDescent="0.55000000000000004">
      <c r="A362" s="110" t="s">
        <v>195</v>
      </c>
      <c r="B362" s="111" t="s">
        <v>173</v>
      </c>
      <c r="C362" s="87" t="s">
        <v>62</v>
      </c>
      <c r="D362" s="87" t="s">
        <v>62</v>
      </c>
      <c r="E362" s="679">
        <v>0.02</v>
      </c>
      <c r="F362" s="680"/>
      <c r="G362" s="112" t="s">
        <v>259</v>
      </c>
      <c r="H362" s="76"/>
      <c r="I362" s="100" t="s">
        <v>208</v>
      </c>
      <c r="J362" s="76"/>
      <c r="K362" s="76"/>
      <c r="L362" s="76"/>
      <c r="M362" s="76"/>
      <c r="N362" s="76"/>
      <c r="O362" s="76"/>
    </row>
    <row r="363" spans="1:15" ht="24" x14ac:dyDescent="0.55000000000000004">
      <c r="A363" s="113" t="s">
        <v>219</v>
      </c>
      <c r="B363" s="111" t="s">
        <v>173</v>
      </c>
      <c r="C363" s="87" t="s">
        <v>62</v>
      </c>
      <c r="D363" s="87" t="s">
        <v>62</v>
      </c>
      <c r="E363" s="679">
        <v>0.02</v>
      </c>
      <c r="F363" s="680"/>
      <c r="G363" s="112" t="s">
        <v>261</v>
      </c>
      <c r="H363" s="76"/>
    </row>
    <row r="364" spans="1:15" ht="24" x14ac:dyDescent="0.55000000000000004">
      <c r="A364" s="110" t="s">
        <v>212</v>
      </c>
      <c r="B364" s="111" t="s">
        <v>173</v>
      </c>
      <c r="C364" s="87" t="s">
        <v>62</v>
      </c>
      <c r="D364" s="87" t="s">
        <v>62</v>
      </c>
      <c r="E364" s="679">
        <v>0.02</v>
      </c>
      <c r="F364" s="680"/>
      <c r="G364" s="112"/>
      <c r="H364" s="76"/>
    </row>
    <row r="365" spans="1:15" ht="24" x14ac:dyDescent="0.55000000000000004">
      <c r="A365" s="110" t="s">
        <v>215</v>
      </c>
      <c r="B365" s="111" t="s">
        <v>173</v>
      </c>
      <c r="C365" s="87" t="s">
        <v>62</v>
      </c>
      <c r="D365" s="87" t="s">
        <v>62</v>
      </c>
      <c r="E365" s="679">
        <v>0.04</v>
      </c>
      <c r="F365" s="680"/>
      <c r="G365" s="112"/>
      <c r="H365" s="76"/>
    </row>
    <row r="366" spans="1:15" ht="24" x14ac:dyDescent="0.55000000000000004">
      <c r="A366" s="110" t="s">
        <v>199</v>
      </c>
      <c r="B366" s="111" t="s">
        <v>173</v>
      </c>
      <c r="C366" s="87" t="s">
        <v>62</v>
      </c>
      <c r="D366" s="87" t="s">
        <v>62</v>
      </c>
      <c r="E366" s="679">
        <v>0.02</v>
      </c>
      <c r="F366" s="680"/>
      <c r="G366" s="112" t="s">
        <v>259</v>
      </c>
      <c r="H366" s="76"/>
    </row>
    <row r="367" spans="1:15" ht="24" x14ac:dyDescent="0.55000000000000004">
      <c r="A367" s="110" t="s">
        <v>209</v>
      </c>
      <c r="B367" s="111" t="s">
        <v>173</v>
      </c>
      <c r="C367" s="87" t="s">
        <v>62</v>
      </c>
      <c r="D367" s="87" t="s">
        <v>62</v>
      </c>
      <c r="E367" s="679">
        <v>0.04</v>
      </c>
      <c r="F367" s="680"/>
      <c r="G367" s="112" t="s">
        <v>69</v>
      </c>
      <c r="H367" s="76"/>
    </row>
    <row r="368" spans="1:15" ht="24" x14ac:dyDescent="0.55000000000000004">
      <c r="A368" s="110" t="s">
        <v>213</v>
      </c>
      <c r="B368" s="111" t="s">
        <v>173</v>
      </c>
      <c r="C368" s="87" t="s">
        <v>62</v>
      </c>
      <c r="D368" s="87" t="s">
        <v>62</v>
      </c>
      <c r="E368" s="679">
        <v>0.04</v>
      </c>
      <c r="F368" s="680"/>
      <c r="G368" s="112"/>
      <c r="H368" s="76"/>
    </row>
    <row r="369" spans="1:8" ht="24" x14ac:dyDescent="0.55000000000000004">
      <c r="A369" s="110" t="s">
        <v>214</v>
      </c>
      <c r="B369" s="111" t="s">
        <v>173</v>
      </c>
      <c r="C369" s="87" t="s">
        <v>62</v>
      </c>
      <c r="D369" s="87" t="s">
        <v>62</v>
      </c>
      <c r="E369" s="679">
        <v>0.04</v>
      </c>
      <c r="F369" s="680"/>
      <c r="G369" s="112"/>
      <c r="H369" s="76"/>
    </row>
    <row r="370" spans="1:8" ht="24" x14ac:dyDescent="0.55000000000000004">
      <c r="A370" s="110" t="s">
        <v>210</v>
      </c>
      <c r="B370" s="111" t="s">
        <v>173</v>
      </c>
      <c r="C370" s="87" t="s">
        <v>62</v>
      </c>
      <c r="D370" s="87" t="s">
        <v>62</v>
      </c>
      <c r="E370" s="679">
        <v>0.04</v>
      </c>
      <c r="F370" s="680"/>
      <c r="G370" s="112"/>
      <c r="H370" s="76"/>
    </row>
    <row r="371" spans="1:8" ht="24" x14ac:dyDescent="0.55000000000000004">
      <c r="A371" s="110" t="s">
        <v>211</v>
      </c>
      <c r="B371" s="111" t="s">
        <v>173</v>
      </c>
      <c r="C371" s="87" t="s">
        <v>62</v>
      </c>
      <c r="D371" s="87" t="s">
        <v>62</v>
      </c>
      <c r="E371" s="679">
        <v>0.04</v>
      </c>
      <c r="F371" s="680"/>
      <c r="G371" s="112"/>
      <c r="H371" s="76"/>
    </row>
    <row r="372" spans="1:8" ht="24" x14ac:dyDescent="0.55000000000000004">
      <c r="A372" s="110" t="s">
        <v>216</v>
      </c>
      <c r="B372" s="111" t="s">
        <v>173</v>
      </c>
      <c r="C372" s="87" t="s">
        <v>62</v>
      </c>
      <c r="D372" s="87" t="s">
        <v>62</v>
      </c>
      <c r="E372" s="679">
        <v>0.04</v>
      </c>
      <c r="F372" s="680"/>
      <c r="G372" s="112"/>
      <c r="H372" s="76"/>
    </row>
    <row r="373" spans="1:8" ht="24" x14ac:dyDescent="0.55000000000000004">
      <c r="A373" s="113" t="s">
        <v>250</v>
      </c>
      <c r="B373" s="111" t="s">
        <v>173</v>
      </c>
      <c r="C373" s="87" t="s">
        <v>62</v>
      </c>
      <c r="D373" s="87" t="s">
        <v>62</v>
      </c>
      <c r="E373" s="679">
        <v>0.2</v>
      </c>
      <c r="F373" s="680"/>
      <c r="G373" s="114"/>
      <c r="H373" s="76"/>
    </row>
    <row r="374" spans="1:8" ht="24" x14ac:dyDescent="0.55000000000000004">
      <c r="A374" s="113" t="s">
        <v>267</v>
      </c>
      <c r="B374" s="111" t="s">
        <v>173</v>
      </c>
      <c r="C374" s="108" t="s">
        <v>7</v>
      </c>
      <c r="D374" s="87" t="s">
        <v>7</v>
      </c>
      <c r="E374" s="679">
        <v>0.2</v>
      </c>
      <c r="F374" s="680"/>
      <c r="G374" s="114"/>
      <c r="H374" s="76"/>
    </row>
    <row r="375" spans="1:8" ht="24" x14ac:dyDescent="0.55000000000000004">
      <c r="A375" s="683" t="s">
        <v>221</v>
      </c>
      <c r="B375" s="684"/>
      <c r="C375" s="684"/>
      <c r="D375" s="684"/>
      <c r="E375" s="684"/>
      <c r="F375" s="684"/>
      <c r="G375" s="685"/>
      <c r="H375" s="76"/>
    </row>
    <row r="376" spans="1:8" ht="24" x14ac:dyDescent="0.55000000000000004">
      <c r="A376" s="113" t="s">
        <v>229</v>
      </c>
      <c r="B376" s="114" t="s">
        <v>223</v>
      </c>
      <c r="C376" s="87" t="s">
        <v>62</v>
      </c>
      <c r="D376" s="87" t="s">
        <v>62</v>
      </c>
      <c r="E376" s="679">
        <v>0.02</v>
      </c>
      <c r="F376" s="680"/>
      <c r="G376" s="112"/>
      <c r="H376" s="76"/>
    </row>
    <row r="377" spans="1:8" ht="24" x14ac:dyDescent="0.55000000000000004">
      <c r="A377" s="113" t="s">
        <v>227</v>
      </c>
      <c r="B377" s="114" t="s">
        <v>223</v>
      </c>
      <c r="C377" s="87" t="s">
        <v>62</v>
      </c>
      <c r="D377" s="87" t="s">
        <v>62</v>
      </c>
      <c r="E377" s="679">
        <v>0.02</v>
      </c>
      <c r="F377" s="680"/>
      <c r="G377" s="112"/>
      <c r="H377" s="76"/>
    </row>
    <row r="378" spans="1:8" ht="24" x14ac:dyDescent="0.55000000000000004">
      <c r="A378" s="113" t="s">
        <v>230</v>
      </c>
      <c r="B378" s="114" t="s">
        <v>223</v>
      </c>
      <c r="C378" s="87" t="s">
        <v>62</v>
      </c>
      <c r="D378" s="87" t="s">
        <v>62</v>
      </c>
      <c r="E378" s="679">
        <v>0.02</v>
      </c>
      <c r="F378" s="680"/>
      <c r="G378" s="112"/>
      <c r="H378" s="76"/>
    </row>
    <row r="379" spans="1:8" ht="24" x14ac:dyDescent="0.55000000000000004">
      <c r="A379" s="113" t="s">
        <v>226</v>
      </c>
      <c r="B379" s="114" t="s">
        <v>223</v>
      </c>
      <c r="C379" s="87" t="s">
        <v>62</v>
      </c>
      <c r="D379" s="87" t="s">
        <v>62</v>
      </c>
      <c r="E379" s="679">
        <v>0.02</v>
      </c>
      <c r="F379" s="680"/>
      <c r="G379" s="112"/>
      <c r="H379" s="76"/>
    </row>
    <row r="380" spans="1:8" ht="24" x14ac:dyDescent="0.55000000000000004">
      <c r="A380" s="113" t="s">
        <v>231</v>
      </c>
      <c r="B380" s="112" t="s">
        <v>223</v>
      </c>
      <c r="C380" s="87" t="s">
        <v>62</v>
      </c>
      <c r="D380" s="87" t="s">
        <v>62</v>
      </c>
      <c r="E380" s="679">
        <v>0.02</v>
      </c>
      <c r="F380" s="680"/>
      <c r="G380" s="112"/>
      <c r="H380" s="76"/>
    </row>
    <row r="381" spans="1:8" ht="24" x14ac:dyDescent="0.55000000000000004">
      <c r="A381" s="113" t="s">
        <v>222</v>
      </c>
      <c r="B381" s="114" t="s">
        <v>223</v>
      </c>
      <c r="C381" s="87" t="s">
        <v>62</v>
      </c>
      <c r="D381" s="87" t="s">
        <v>62</v>
      </c>
      <c r="E381" s="679">
        <v>0.02</v>
      </c>
      <c r="F381" s="680"/>
      <c r="G381" s="112"/>
      <c r="H381" s="76"/>
    </row>
    <row r="382" spans="1:8" ht="24" x14ac:dyDescent="0.55000000000000004">
      <c r="A382" s="113" t="s">
        <v>224</v>
      </c>
      <c r="B382" s="114" t="s">
        <v>223</v>
      </c>
      <c r="C382" s="87" t="s">
        <v>62</v>
      </c>
      <c r="D382" s="87" t="s">
        <v>62</v>
      </c>
      <c r="E382" s="679">
        <v>0.02</v>
      </c>
      <c r="F382" s="680"/>
      <c r="G382" s="112"/>
      <c r="H382" s="76"/>
    </row>
    <row r="383" spans="1:8" ht="24" x14ac:dyDescent="0.55000000000000004">
      <c r="A383" s="113" t="s">
        <v>228</v>
      </c>
      <c r="B383" s="114" t="s">
        <v>223</v>
      </c>
      <c r="C383" s="87" t="s">
        <v>62</v>
      </c>
      <c r="D383" s="87" t="s">
        <v>62</v>
      </c>
      <c r="E383" s="679">
        <v>0.02</v>
      </c>
      <c r="F383" s="680"/>
      <c r="G383" s="112"/>
      <c r="H383" s="76"/>
    </row>
    <row r="384" spans="1:8" ht="24" x14ac:dyDescent="0.55000000000000004">
      <c r="A384" s="113" t="s">
        <v>239</v>
      </c>
      <c r="B384" s="114" t="s">
        <v>223</v>
      </c>
      <c r="C384" s="87" t="s">
        <v>62</v>
      </c>
      <c r="D384" s="87" t="s">
        <v>62</v>
      </c>
      <c r="E384" s="679">
        <v>0.02</v>
      </c>
      <c r="F384" s="680"/>
      <c r="G384" s="112"/>
      <c r="H384" s="76"/>
    </row>
    <row r="385" spans="1:15" ht="24" x14ac:dyDescent="0.55000000000000004">
      <c r="A385" s="113" t="s">
        <v>241</v>
      </c>
      <c r="B385" s="112" t="s">
        <v>223</v>
      </c>
      <c r="C385" s="87" t="s">
        <v>62</v>
      </c>
      <c r="D385" s="87" t="s">
        <v>62</v>
      </c>
      <c r="E385" s="679">
        <v>0.02</v>
      </c>
      <c r="F385" s="680"/>
      <c r="G385" s="112"/>
      <c r="H385" s="76"/>
    </row>
    <row r="386" spans="1:15" ht="24" x14ac:dyDescent="0.55000000000000004">
      <c r="A386" s="113" t="s">
        <v>242</v>
      </c>
      <c r="B386" s="115" t="s">
        <v>223</v>
      </c>
      <c r="C386" s="87" t="s">
        <v>62</v>
      </c>
      <c r="D386" s="87" t="s">
        <v>62</v>
      </c>
      <c r="E386" s="679">
        <v>0.02</v>
      </c>
      <c r="F386" s="680"/>
      <c r="G386" s="115"/>
      <c r="H386" s="76"/>
    </row>
    <row r="387" spans="1:15" ht="24" x14ac:dyDescent="0.55000000000000004">
      <c r="A387" s="113" t="s">
        <v>240</v>
      </c>
      <c r="B387" s="112" t="s">
        <v>223</v>
      </c>
      <c r="C387" s="87" t="s">
        <v>62</v>
      </c>
      <c r="D387" s="87" t="s">
        <v>62</v>
      </c>
      <c r="E387" s="679">
        <v>0.02</v>
      </c>
      <c r="F387" s="680"/>
      <c r="G387" s="112"/>
      <c r="H387" s="76"/>
    </row>
    <row r="388" spans="1:15" ht="24.75" thickBot="1" x14ac:dyDescent="0.6">
      <c r="A388" s="110" t="s">
        <v>225</v>
      </c>
      <c r="B388" s="116" t="s">
        <v>223</v>
      </c>
      <c r="C388" s="109" t="s">
        <v>62</v>
      </c>
      <c r="D388" s="109" t="s">
        <v>62</v>
      </c>
      <c r="E388" s="681">
        <v>0.02</v>
      </c>
      <c r="F388" s="682"/>
      <c r="G388" s="117"/>
      <c r="H388" s="76"/>
    </row>
    <row r="389" spans="1:15" ht="24" x14ac:dyDescent="0.55000000000000004">
      <c r="A389" s="106" t="s">
        <v>75</v>
      </c>
      <c r="B389" s="76"/>
      <c r="C389" s="76"/>
      <c r="D389" s="76"/>
      <c r="E389" s="76"/>
      <c r="F389" s="76"/>
      <c r="G389" s="76"/>
      <c r="H389" s="76"/>
    </row>
    <row r="390" spans="1:15" ht="24" x14ac:dyDescent="0.55000000000000004">
      <c r="A390" s="107" t="s">
        <v>268</v>
      </c>
      <c r="B390" s="76"/>
      <c r="C390" s="76"/>
      <c r="D390" s="76"/>
      <c r="E390" s="76"/>
      <c r="F390" s="76"/>
      <c r="G390" s="76"/>
      <c r="H390" s="76"/>
    </row>
    <row r="392" spans="1:15" ht="24.75" thickBot="1" x14ac:dyDescent="0.6">
      <c r="A392" s="692" t="s">
        <v>302</v>
      </c>
      <c r="B392" s="692"/>
      <c r="C392" s="692"/>
      <c r="D392" s="692"/>
      <c r="E392" s="692"/>
      <c r="F392" s="692"/>
      <c r="G392" s="692"/>
      <c r="H392" s="692"/>
      <c r="I392" s="75" t="s">
        <v>303</v>
      </c>
      <c r="J392" s="76"/>
      <c r="K392" s="76"/>
      <c r="L392" s="76"/>
      <c r="M392" s="76"/>
      <c r="N392" s="76"/>
      <c r="O392" s="76"/>
    </row>
    <row r="393" spans="1:15" ht="24.75" thickBot="1" x14ac:dyDescent="0.6">
      <c r="A393" s="77" t="s">
        <v>255</v>
      </c>
      <c r="B393" s="78" t="s">
        <v>1</v>
      </c>
      <c r="C393" s="79" t="s">
        <v>298</v>
      </c>
      <c r="D393" s="79" t="s">
        <v>299</v>
      </c>
      <c r="E393" s="693" t="s">
        <v>171</v>
      </c>
      <c r="F393" s="694"/>
      <c r="G393" s="80" t="s">
        <v>131</v>
      </c>
      <c r="H393" s="76"/>
      <c r="I393" s="81" t="s">
        <v>191</v>
      </c>
      <c r="J393" s="80" t="s">
        <v>1</v>
      </c>
      <c r="K393" s="79" t="str">
        <f>C393</f>
        <v xml:space="preserve"> พ.ย.65</v>
      </c>
      <c r="L393" s="79" t="str">
        <f>D393</f>
        <v xml:space="preserve"> พ.ค.66</v>
      </c>
      <c r="M393" s="695" t="s">
        <v>171</v>
      </c>
      <c r="N393" s="696"/>
      <c r="O393" s="78" t="s">
        <v>131</v>
      </c>
    </row>
    <row r="394" spans="1:15" ht="24" x14ac:dyDescent="0.55000000000000004">
      <c r="A394" s="697" t="s">
        <v>192</v>
      </c>
      <c r="B394" s="698"/>
      <c r="C394" s="698"/>
      <c r="D394" s="698"/>
      <c r="E394" s="698"/>
      <c r="F394" s="698"/>
      <c r="G394" s="699"/>
      <c r="H394" s="76"/>
      <c r="I394" s="82" t="s">
        <v>193</v>
      </c>
      <c r="J394" s="83" t="s">
        <v>22</v>
      </c>
      <c r="K394" s="84" t="s">
        <v>7</v>
      </c>
      <c r="L394" s="85"/>
      <c r="M394" s="700">
        <v>2.0000000000000001E-4</v>
      </c>
      <c r="N394" s="701"/>
      <c r="O394" s="86" t="s">
        <v>256</v>
      </c>
    </row>
    <row r="395" spans="1:15" ht="24" x14ac:dyDescent="0.55000000000000004">
      <c r="A395" s="43"/>
      <c r="B395" s="44" t="s">
        <v>173</v>
      </c>
      <c r="C395" s="87" t="s">
        <v>62</v>
      </c>
      <c r="D395" s="87"/>
      <c r="E395" s="686">
        <v>0.02</v>
      </c>
      <c r="F395" s="687"/>
      <c r="G395" s="88" t="s">
        <v>257</v>
      </c>
      <c r="H395" s="76"/>
      <c r="I395" s="89" t="s">
        <v>197</v>
      </c>
      <c r="J395" s="90" t="s">
        <v>22</v>
      </c>
      <c r="K395" s="91">
        <v>4.5999999999999999E-3</v>
      </c>
      <c r="L395" s="92"/>
      <c r="M395" s="702">
        <v>2.9999999999999997E-4</v>
      </c>
      <c r="N395" s="703"/>
      <c r="O395" s="88" t="s">
        <v>258</v>
      </c>
    </row>
    <row r="396" spans="1:15" ht="24" x14ac:dyDescent="0.55000000000000004">
      <c r="A396" s="43"/>
      <c r="B396" s="44" t="s">
        <v>173</v>
      </c>
      <c r="C396" s="87" t="s">
        <v>62</v>
      </c>
      <c r="D396" s="87"/>
      <c r="E396" s="686">
        <v>0.02</v>
      </c>
      <c r="F396" s="687"/>
      <c r="G396" s="88"/>
      <c r="H396" s="76"/>
      <c r="I396" s="93" t="s">
        <v>201</v>
      </c>
      <c r="J396" s="90" t="s">
        <v>22</v>
      </c>
      <c r="K396" s="87" t="s">
        <v>62</v>
      </c>
      <c r="L396" s="87"/>
      <c r="M396" s="688">
        <v>5.0000000000000001E-3</v>
      </c>
      <c r="N396" s="689"/>
      <c r="O396" s="88" t="s">
        <v>259</v>
      </c>
    </row>
    <row r="397" spans="1:15" ht="24" x14ac:dyDescent="0.55000000000000004">
      <c r="A397" s="43"/>
      <c r="B397" s="44" t="s">
        <v>173</v>
      </c>
      <c r="C397" s="87" t="s">
        <v>62</v>
      </c>
      <c r="D397" s="87"/>
      <c r="E397" s="686">
        <v>0.02</v>
      </c>
      <c r="F397" s="687"/>
      <c r="G397" s="88"/>
      <c r="H397" s="76"/>
      <c r="I397" s="93" t="s">
        <v>204</v>
      </c>
      <c r="J397" s="90" t="s">
        <v>22</v>
      </c>
      <c r="K397" s="87" t="s">
        <v>62</v>
      </c>
      <c r="L397" s="87"/>
      <c r="M397" s="688">
        <v>5.0000000000000001E-3</v>
      </c>
      <c r="N397" s="689"/>
      <c r="O397" s="88" t="s">
        <v>260</v>
      </c>
    </row>
    <row r="398" spans="1:15" ht="24.75" thickBot="1" x14ac:dyDescent="0.6">
      <c r="A398" s="43"/>
      <c r="B398" s="44" t="s">
        <v>173</v>
      </c>
      <c r="C398" s="87" t="s">
        <v>62</v>
      </c>
      <c r="D398" s="87"/>
      <c r="E398" s="686">
        <v>0.02</v>
      </c>
      <c r="F398" s="687"/>
      <c r="G398" s="88"/>
      <c r="H398" s="76"/>
      <c r="I398" s="94" t="s">
        <v>206</v>
      </c>
      <c r="J398" s="95" t="s">
        <v>22</v>
      </c>
      <c r="K398" s="96" t="s">
        <v>62</v>
      </c>
      <c r="L398" s="96"/>
      <c r="M398" s="690">
        <v>5.0000000000000001E-3</v>
      </c>
      <c r="N398" s="691"/>
      <c r="O398" s="97" t="s">
        <v>260</v>
      </c>
    </row>
    <row r="399" spans="1:15" ht="24" x14ac:dyDescent="0.55000000000000004">
      <c r="A399" s="110" t="s">
        <v>217</v>
      </c>
      <c r="B399" s="111" t="s">
        <v>173</v>
      </c>
      <c r="C399" s="87" t="s">
        <v>62</v>
      </c>
      <c r="D399" s="87"/>
      <c r="E399" s="679">
        <v>0.02</v>
      </c>
      <c r="F399" s="680"/>
      <c r="G399" s="112" t="s">
        <v>261</v>
      </c>
      <c r="H399" s="76"/>
      <c r="I399" s="99" t="s">
        <v>75</v>
      </c>
      <c r="J399" s="76"/>
      <c r="K399" s="76"/>
      <c r="L399" s="76"/>
      <c r="M399" s="76"/>
      <c r="N399" s="76"/>
      <c r="O399" s="76"/>
    </row>
    <row r="400" spans="1:15" ht="24" x14ac:dyDescent="0.55000000000000004">
      <c r="A400" s="110" t="s">
        <v>195</v>
      </c>
      <c r="B400" s="111" t="s">
        <v>173</v>
      </c>
      <c r="C400" s="87" t="s">
        <v>62</v>
      </c>
      <c r="D400" s="87"/>
      <c r="E400" s="679">
        <v>0.02</v>
      </c>
      <c r="F400" s="680"/>
      <c r="G400" s="112" t="s">
        <v>259</v>
      </c>
      <c r="H400" s="76"/>
      <c r="I400" s="100" t="s">
        <v>208</v>
      </c>
      <c r="J400" s="76"/>
      <c r="K400" s="76"/>
      <c r="L400" s="76"/>
      <c r="M400" s="76"/>
      <c r="N400" s="76"/>
      <c r="O400" s="76"/>
    </row>
    <row r="401" spans="1:8" ht="24" x14ac:dyDescent="0.55000000000000004">
      <c r="A401" s="113" t="s">
        <v>219</v>
      </c>
      <c r="B401" s="111" t="s">
        <v>173</v>
      </c>
      <c r="C401" s="87" t="s">
        <v>62</v>
      </c>
      <c r="D401" s="87"/>
      <c r="E401" s="679">
        <v>0.02</v>
      </c>
      <c r="F401" s="680"/>
      <c r="G401" s="112" t="s">
        <v>261</v>
      </c>
      <c r="H401" s="76"/>
    </row>
    <row r="402" spans="1:8" ht="24" x14ac:dyDescent="0.55000000000000004">
      <c r="A402" s="110" t="s">
        <v>212</v>
      </c>
      <c r="B402" s="111" t="s">
        <v>173</v>
      </c>
      <c r="C402" s="87" t="s">
        <v>62</v>
      </c>
      <c r="D402" s="87"/>
      <c r="E402" s="679">
        <v>0.02</v>
      </c>
      <c r="F402" s="680"/>
      <c r="G402" s="112"/>
      <c r="H402" s="76"/>
    </row>
    <row r="403" spans="1:8" ht="24" x14ac:dyDescent="0.55000000000000004">
      <c r="A403" s="110" t="s">
        <v>215</v>
      </c>
      <c r="B403" s="111" t="s">
        <v>173</v>
      </c>
      <c r="C403" s="87" t="s">
        <v>62</v>
      </c>
      <c r="D403" s="87"/>
      <c r="E403" s="679">
        <v>0.04</v>
      </c>
      <c r="F403" s="680"/>
      <c r="G403" s="112"/>
      <c r="H403" s="76"/>
    </row>
    <row r="404" spans="1:8" ht="24" x14ac:dyDescent="0.55000000000000004">
      <c r="A404" s="110" t="s">
        <v>199</v>
      </c>
      <c r="B404" s="111" t="s">
        <v>173</v>
      </c>
      <c r="C404" s="87" t="s">
        <v>62</v>
      </c>
      <c r="D404" s="87"/>
      <c r="E404" s="679">
        <v>0.02</v>
      </c>
      <c r="F404" s="680"/>
      <c r="G404" s="112" t="s">
        <v>259</v>
      </c>
      <c r="H404" s="76"/>
    </row>
    <row r="405" spans="1:8" ht="24" x14ac:dyDescent="0.55000000000000004">
      <c r="A405" s="110" t="s">
        <v>209</v>
      </c>
      <c r="B405" s="111" t="s">
        <v>173</v>
      </c>
      <c r="C405" s="87" t="s">
        <v>62</v>
      </c>
      <c r="D405" s="87"/>
      <c r="E405" s="679">
        <v>0.04</v>
      </c>
      <c r="F405" s="680"/>
      <c r="G405" s="112" t="s">
        <v>69</v>
      </c>
      <c r="H405" s="76"/>
    </row>
    <row r="406" spans="1:8" ht="24" x14ac:dyDescent="0.55000000000000004">
      <c r="A406" s="110" t="s">
        <v>213</v>
      </c>
      <c r="B406" s="111" t="s">
        <v>173</v>
      </c>
      <c r="C406" s="87" t="s">
        <v>62</v>
      </c>
      <c r="D406" s="87"/>
      <c r="E406" s="679">
        <v>0.04</v>
      </c>
      <c r="F406" s="680"/>
      <c r="G406" s="112"/>
      <c r="H406" s="76"/>
    </row>
    <row r="407" spans="1:8" ht="24" x14ac:dyDescent="0.55000000000000004">
      <c r="A407" s="110" t="s">
        <v>214</v>
      </c>
      <c r="B407" s="111" t="s">
        <v>173</v>
      </c>
      <c r="C407" s="87" t="s">
        <v>62</v>
      </c>
      <c r="D407" s="87"/>
      <c r="E407" s="679">
        <v>0.04</v>
      </c>
      <c r="F407" s="680"/>
      <c r="G407" s="112"/>
      <c r="H407" s="76"/>
    </row>
    <row r="408" spans="1:8" ht="24" x14ac:dyDescent="0.55000000000000004">
      <c r="A408" s="110" t="s">
        <v>210</v>
      </c>
      <c r="B408" s="111" t="s">
        <v>173</v>
      </c>
      <c r="C408" s="87" t="s">
        <v>62</v>
      </c>
      <c r="D408" s="87"/>
      <c r="E408" s="679">
        <v>0.04</v>
      </c>
      <c r="F408" s="680"/>
      <c r="G408" s="112"/>
      <c r="H408" s="76"/>
    </row>
    <row r="409" spans="1:8" ht="24" x14ac:dyDescent="0.55000000000000004">
      <c r="A409" s="110" t="s">
        <v>211</v>
      </c>
      <c r="B409" s="111" t="s">
        <v>173</v>
      </c>
      <c r="C409" s="87" t="s">
        <v>62</v>
      </c>
      <c r="D409" s="87"/>
      <c r="E409" s="679">
        <v>0.04</v>
      </c>
      <c r="F409" s="680"/>
      <c r="G409" s="112"/>
      <c r="H409" s="76"/>
    </row>
    <row r="410" spans="1:8" ht="24" x14ac:dyDescent="0.55000000000000004">
      <c r="A410" s="110" t="s">
        <v>216</v>
      </c>
      <c r="B410" s="111" t="s">
        <v>173</v>
      </c>
      <c r="C410" s="87" t="s">
        <v>62</v>
      </c>
      <c r="D410" s="87"/>
      <c r="E410" s="679">
        <v>0.04</v>
      </c>
      <c r="F410" s="680"/>
      <c r="G410" s="112"/>
      <c r="H410" s="76"/>
    </row>
    <row r="411" spans="1:8" ht="24" x14ac:dyDescent="0.55000000000000004">
      <c r="A411" s="113" t="s">
        <v>250</v>
      </c>
      <c r="B411" s="111" t="s">
        <v>173</v>
      </c>
      <c r="C411" s="87" t="s">
        <v>62</v>
      </c>
      <c r="D411" s="87"/>
      <c r="E411" s="679">
        <v>0.2</v>
      </c>
      <c r="F411" s="680"/>
      <c r="G411" s="114"/>
      <c r="H411" s="76"/>
    </row>
    <row r="412" spans="1:8" ht="24" x14ac:dyDescent="0.55000000000000004">
      <c r="A412" s="113" t="s">
        <v>267</v>
      </c>
      <c r="B412" s="111" t="s">
        <v>173</v>
      </c>
      <c r="C412" s="108" t="s">
        <v>7</v>
      </c>
      <c r="D412" s="87"/>
      <c r="E412" s="679">
        <v>0.2</v>
      </c>
      <c r="F412" s="680"/>
      <c r="G412" s="114"/>
      <c r="H412" s="76"/>
    </row>
    <row r="413" spans="1:8" ht="24" x14ac:dyDescent="0.55000000000000004">
      <c r="A413" s="683" t="s">
        <v>221</v>
      </c>
      <c r="B413" s="684"/>
      <c r="C413" s="684"/>
      <c r="D413" s="684"/>
      <c r="E413" s="684"/>
      <c r="F413" s="684"/>
      <c r="G413" s="685"/>
      <c r="H413" s="76"/>
    </row>
    <row r="414" spans="1:8" ht="24" x14ac:dyDescent="0.55000000000000004">
      <c r="A414" s="113" t="s">
        <v>229</v>
      </c>
      <c r="B414" s="114" t="s">
        <v>223</v>
      </c>
      <c r="C414" s="87" t="s">
        <v>62</v>
      </c>
      <c r="D414" s="87"/>
      <c r="E414" s="679">
        <v>0.02</v>
      </c>
      <c r="F414" s="680"/>
      <c r="G414" s="112"/>
      <c r="H414" s="76"/>
    </row>
    <row r="415" spans="1:8" ht="24" x14ac:dyDescent="0.55000000000000004">
      <c r="A415" s="113" t="s">
        <v>227</v>
      </c>
      <c r="B415" s="114" t="s">
        <v>223</v>
      </c>
      <c r="C415" s="87" t="s">
        <v>62</v>
      </c>
      <c r="D415" s="87"/>
      <c r="E415" s="679">
        <v>0.02</v>
      </c>
      <c r="F415" s="680"/>
      <c r="G415" s="112"/>
      <c r="H415" s="76"/>
    </row>
    <row r="416" spans="1:8" ht="24" x14ac:dyDescent="0.55000000000000004">
      <c r="A416" s="113" t="s">
        <v>230</v>
      </c>
      <c r="B416" s="114" t="s">
        <v>223</v>
      </c>
      <c r="C416" s="87" t="s">
        <v>62</v>
      </c>
      <c r="D416" s="87"/>
      <c r="E416" s="679">
        <v>0.02</v>
      </c>
      <c r="F416" s="680"/>
      <c r="G416" s="112"/>
      <c r="H416" s="76"/>
    </row>
    <row r="417" spans="1:8" ht="24" x14ac:dyDescent="0.55000000000000004">
      <c r="A417" s="113" t="s">
        <v>226</v>
      </c>
      <c r="B417" s="114" t="s">
        <v>223</v>
      </c>
      <c r="C417" s="87" t="s">
        <v>62</v>
      </c>
      <c r="D417" s="87"/>
      <c r="E417" s="679">
        <v>0.02</v>
      </c>
      <c r="F417" s="680"/>
      <c r="G417" s="112"/>
      <c r="H417" s="76"/>
    </row>
    <row r="418" spans="1:8" ht="24" x14ac:dyDescent="0.55000000000000004">
      <c r="A418" s="113" t="s">
        <v>231</v>
      </c>
      <c r="B418" s="112" t="s">
        <v>223</v>
      </c>
      <c r="C418" s="87" t="s">
        <v>62</v>
      </c>
      <c r="D418" s="87"/>
      <c r="E418" s="679">
        <v>0.02</v>
      </c>
      <c r="F418" s="680"/>
      <c r="G418" s="112"/>
      <c r="H418" s="76"/>
    </row>
    <row r="419" spans="1:8" ht="24" x14ac:dyDescent="0.55000000000000004">
      <c r="A419" s="113" t="s">
        <v>222</v>
      </c>
      <c r="B419" s="114" t="s">
        <v>223</v>
      </c>
      <c r="C419" s="87" t="s">
        <v>62</v>
      </c>
      <c r="D419" s="87"/>
      <c r="E419" s="679">
        <v>0.02</v>
      </c>
      <c r="F419" s="680"/>
      <c r="G419" s="112"/>
      <c r="H419" s="76"/>
    </row>
    <row r="420" spans="1:8" ht="24" x14ac:dyDescent="0.55000000000000004">
      <c r="A420" s="113" t="s">
        <v>224</v>
      </c>
      <c r="B420" s="114" t="s">
        <v>223</v>
      </c>
      <c r="C420" s="87" t="s">
        <v>62</v>
      </c>
      <c r="D420" s="87"/>
      <c r="E420" s="679">
        <v>0.02</v>
      </c>
      <c r="F420" s="680"/>
      <c r="G420" s="112"/>
      <c r="H420" s="76"/>
    </row>
    <row r="421" spans="1:8" ht="24" x14ac:dyDescent="0.55000000000000004">
      <c r="A421" s="113" t="s">
        <v>228</v>
      </c>
      <c r="B421" s="114" t="s">
        <v>223</v>
      </c>
      <c r="C421" s="87" t="s">
        <v>62</v>
      </c>
      <c r="D421" s="87"/>
      <c r="E421" s="679">
        <v>0.02</v>
      </c>
      <c r="F421" s="680"/>
      <c r="G421" s="112"/>
      <c r="H421" s="76"/>
    </row>
    <row r="422" spans="1:8" ht="24" x14ac:dyDescent="0.55000000000000004">
      <c r="A422" s="113" t="s">
        <v>239</v>
      </c>
      <c r="B422" s="114" t="s">
        <v>223</v>
      </c>
      <c r="C422" s="87" t="s">
        <v>62</v>
      </c>
      <c r="D422" s="87"/>
      <c r="E422" s="679">
        <v>0.02</v>
      </c>
      <c r="F422" s="680"/>
      <c r="G422" s="112"/>
      <c r="H422" s="76"/>
    </row>
    <row r="423" spans="1:8" ht="24" x14ac:dyDescent="0.55000000000000004">
      <c r="A423" s="113" t="s">
        <v>241</v>
      </c>
      <c r="B423" s="112" t="s">
        <v>223</v>
      </c>
      <c r="C423" s="87" t="s">
        <v>62</v>
      </c>
      <c r="D423" s="87"/>
      <c r="E423" s="679">
        <v>0.02</v>
      </c>
      <c r="F423" s="680"/>
      <c r="G423" s="112"/>
      <c r="H423" s="76"/>
    </row>
    <row r="424" spans="1:8" ht="24" x14ac:dyDescent="0.55000000000000004">
      <c r="A424" s="113" t="s">
        <v>242</v>
      </c>
      <c r="B424" s="115" t="s">
        <v>223</v>
      </c>
      <c r="C424" s="87" t="s">
        <v>62</v>
      </c>
      <c r="D424" s="87"/>
      <c r="E424" s="679">
        <v>0.02</v>
      </c>
      <c r="F424" s="680"/>
      <c r="G424" s="115"/>
      <c r="H424" s="76"/>
    </row>
    <row r="425" spans="1:8" ht="24" x14ac:dyDescent="0.55000000000000004">
      <c r="A425" s="113" t="s">
        <v>240</v>
      </c>
      <c r="B425" s="112" t="s">
        <v>223</v>
      </c>
      <c r="C425" s="87" t="s">
        <v>62</v>
      </c>
      <c r="D425" s="87"/>
      <c r="E425" s="679">
        <v>0.02</v>
      </c>
      <c r="F425" s="680"/>
      <c r="G425" s="112"/>
      <c r="H425" s="76"/>
    </row>
    <row r="426" spans="1:8" ht="24.75" thickBot="1" x14ac:dyDescent="0.6">
      <c r="A426" s="110" t="s">
        <v>225</v>
      </c>
      <c r="B426" s="116" t="s">
        <v>223</v>
      </c>
      <c r="C426" s="109" t="s">
        <v>62</v>
      </c>
      <c r="D426" s="109"/>
      <c r="E426" s="681">
        <v>0.02</v>
      </c>
      <c r="F426" s="682"/>
      <c r="G426" s="117"/>
      <c r="H426" s="76"/>
    </row>
    <row r="427" spans="1:8" ht="24" x14ac:dyDescent="0.55000000000000004">
      <c r="A427" s="106" t="s">
        <v>75</v>
      </c>
      <c r="B427" s="76"/>
      <c r="C427" s="76"/>
      <c r="D427" s="76"/>
      <c r="E427" s="76"/>
      <c r="F427" s="76"/>
      <c r="G427" s="76"/>
      <c r="H427" s="76"/>
    </row>
    <row r="428" spans="1:8" ht="24" x14ac:dyDescent="0.55000000000000004">
      <c r="A428" s="107" t="s">
        <v>268</v>
      </c>
      <c r="B428" s="76"/>
      <c r="C428" s="76"/>
      <c r="D428" s="76"/>
      <c r="E428" s="76"/>
      <c r="F428" s="76"/>
      <c r="G428" s="76"/>
      <c r="H428" s="76"/>
    </row>
  </sheetData>
  <mergeCells count="456">
    <mergeCell ref="E385:F385"/>
    <mergeCell ref="E386:F386"/>
    <mergeCell ref="E387:F387"/>
    <mergeCell ref="E388:F388"/>
    <mergeCell ref="E379:F379"/>
    <mergeCell ref="E380:F380"/>
    <mergeCell ref="E381:F381"/>
    <mergeCell ref="E382:F382"/>
    <mergeCell ref="E383:F383"/>
    <mergeCell ref="E384:F384"/>
    <mergeCell ref="E373:F373"/>
    <mergeCell ref="E374:F374"/>
    <mergeCell ref="A375:G375"/>
    <mergeCell ref="E376:F376"/>
    <mergeCell ref="E377:F377"/>
    <mergeCell ref="E378:F378"/>
    <mergeCell ref="E367:F367"/>
    <mergeCell ref="E368:F368"/>
    <mergeCell ref="E369:F369"/>
    <mergeCell ref="E370:F370"/>
    <mergeCell ref="E371:F371"/>
    <mergeCell ref="E372:F372"/>
    <mergeCell ref="E361:F361"/>
    <mergeCell ref="E362:F362"/>
    <mergeCell ref="E363:F363"/>
    <mergeCell ref="E364:F364"/>
    <mergeCell ref="E365:F365"/>
    <mergeCell ref="E366:F366"/>
    <mergeCell ref="E358:F358"/>
    <mergeCell ref="M358:N358"/>
    <mergeCell ref="E359:F359"/>
    <mergeCell ref="M359:N359"/>
    <mergeCell ref="E360:F360"/>
    <mergeCell ref="M360:N360"/>
    <mergeCell ref="A354:H354"/>
    <mergeCell ref="E355:F355"/>
    <mergeCell ref="M355:N355"/>
    <mergeCell ref="A356:G356"/>
    <mergeCell ref="M356:N356"/>
    <mergeCell ref="E357:F357"/>
    <mergeCell ref="M357:N357"/>
    <mergeCell ref="E345:F345"/>
    <mergeCell ref="E346:F346"/>
    <mergeCell ref="E347:F347"/>
    <mergeCell ref="E348:F348"/>
    <mergeCell ref="E349:F349"/>
    <mergeCell ref="E350:F350"/>
    <mergeCell ref="E339:F339"/>
    <mergeCell ref="E340:F340"/>
    <mergeCell ref="E341:F341"/>
    <mergeCell ref="E342:F342"/>
    <mergeCell ref="E343:F343"/>
    <mergeCell ref="E344:F344"/>
    <mergeCell ref="E333:F333"/>
    <mergeCell ref="E334:F334"/>
    <mergeCell ref="E335:F335"/>
    <mergeCell ref="E336:F336"/>
    <mergeCell ref="A337:G337"/>
    <mergeCell ref="E338:F338"/>
    <mergeCell ref="E327:F327"/>
    <mergeCell ref="E328:F328"/>
    <mergeCell ref="E329:F329"/>
    <mergeCell ref="E330:F330"/>
    <mergeCell ref="E331:F331"/>
    <mergeCell ref="E332:F332"/>
    <mergeCell ref="E322:F322"/>
    <mergeCell ref="M322:N322"/>
    <mergeCell ref="E323:F323"/>
    <mergeCell ref="E324:F324"/>
    <mergeCell ref="E325:F325"/>
    <mergeCell ref="E326:F326"/>
    <mergeCell ref="E319:F319"/>
    <mergeCell ref="M319:N319"/>
    <mergeCell ref="E320:F320"/>
    <mergeCell ref="M320:N320"/>
    <mergeCell ref="E321:F321"/>
    <mergeCell ref="M321:N321"/>
    <mergeCell ref="E312:F312"/>
    <mergeCell ref="A316:H316"/>
    <mergeCell ref="E317:F317"/>
    <mergeCell ref="M317:N317"/>
    <mergeCell ref="A318:G318"/>
    <mergeCell ref="M318:N318"/>
    <mergeCell ref="E306:F306"/>
    <mergeCell ref="E307:F307"/>
    <mergeCell ref="E308:F308"/>
    <mergeCell ref="E309:F309"/>
    <mergeCell ref="E310:F310"/>
    <mergeCell ref="E311:F311"/>
    <mergeCell ref="E300:F300"/>
    <mergeCell ref="E301:F301"/>
    <mergeCell ref="E302:F302"/>
    <mergeCell ref="E303:F303"/>
    <mergeCell ref="E304:F304"/>
    <mergeCell ref="E305:F305"/>
    <mergeCell ref="E294:F294"/>
    <mergeCell ref="E295:F295"/>
    <mergeCell ref="E296:F296"/>
    <mergeCell ref="E297:F297"/>
    <mergeCell ref="E298:F298"/>
    <mergeCell ref="A299:G299"/>
    <mergeCell ref="E288:F288"/>
    <mergeCell ref="E289:F289"/>
    <mergeCell ref="E290:F290"/>
    <mergeCell ref="E291:F291"/>
    <mergeCell ref="E292:F292"/>
    <mergeCell ref="E293:F293"/>
    <mergeCell ref="E284:F284"/>
    <mergeCell ref="M284:N284"/>
    <mergeCell ref="E285:F285"/>
    <mergeCell ref="M285:N285"/>
    <mergeCell ref="E286:F286"/>
    <mergeCell ref="E287:F287"/>
    <mergeCell ref="A281:G281"/>
    <mergeCell ref="M281:N281"/>
    <mergeCell ref="E282:F282"/>
    <mergeCell ref="M282:N282"/>
    <mergeCell ref="E283:F283"/>
    <mergeCell ref="M283:N283"/>
    <mergeCell ref="E273:F273"/>
    <mergeCell ref="E274:F274"/>
    <mergeCell ref="E275:F275"/>
    <mergeCell ref="A279:H279"/>
    <mergeCell ref="E280:F280"/>
    <mergeCell ref="M280:N280"/>
    <mergeCell ref="E267:F267"/>
    <mergeCell ref="E268:F268"/>
    <mergeCell ref="E269:F269"/>
    <mergeCell ref="E270:F270"/>
    <mergeCell ref="E271:F271"/>
    <mergeCell ref="E272:F272"/>
    <mergeCell ref="E261:F261"/>
    <mergeCell ref="A262:G262"/>
    <mergeCell ref="E263:F263"/>
    <mergeCell ref="E264:F264"/>
    <mergeCell ref="E265:F265"/>
    <mergeCell ref="E266:F266"/>
    <mergeCell ref="E255:F255"/>
    <mergeCell ref="E256:F256"/>
    <mergeCell ref="E257:F257"/>
    <mergeCell ref="E258:F258"/>
    <mergeCell ref="E259:F259"/>
    <mergeCell ref="E260:F260"/>
    <mergeCell ref="E249:F249"/>
    <mergeCell ref="E250:F250"/>
    <mergeCell ref="E251:F251"/>
    <mergeCell ref="E252:F252"/>
    <mergeCell ref="E253:F253"/>
    <mergeCell ref="E254:F254"/>
    <mergeCell ref="E246:F246"/>
    <mergeCell ref="M246:N246"/>
    <mergeCell ref="E247:F247"/>
    <mergeCell ref="M247:N247"/>
    <mergeCell ref="E248:F248"/>
    <mergeCell ref="M248:N248"/>
    <mergeCell ref="E238:F238"/>
    <mergeCell ref="E243:F243"/>
    <mergeCell ref="M243:N243"/>
    <mergeCell ref="A244:G244"/>
    <mergeCell ref="M244:N244"/>
    <mergeCell ref="E245:F245"/>
    <mergeCell ref="M245:N245"/>
    <mergeCell ref="E232:F232"/>
    <mergeCell ref="E233:F233"/>
    <mergeCell ref="E234:F234"/>
    <mergeCell ref="E235:F235"/>
    <mergeCell ref="E236:F236"/>
    <mergeCell ref="E237:F237"/>
    <mergeCell ref="E226:F226"/>
    <mergeCell ref="E227:F227"/>
    <mergeCell ref="E228:F228"/>
    <mergeCell ref="E229:F229"/>
    <mergeCell ref="E230:F230"/>
    <mergeCell ref="E231:F231"/>
    <mergeCell ref="E220:F220"/>
    <mergeCell ref="E221:F221"/>
    <mergeCell ref="E222:F222"/>
    <mergeCell ref="E223:F223"/>
    <mergeCell ref="E224:F224"/>
    <mergeCell ref="A225:G225"/>
    <mergeCell ref="E214:F214"/>
    <mergeCell ref="E215:F215"/>
    <mergeCell ref="E216:F216"/>
    <mergeCell ref="E217:F217"/>
    <mergeCell ref="E218:F218"/>
    <mergeCell ref="E219:F219"/>
    <mergeCell ref="E210:F210"/>
    <mergeCell ref="M210:N210"/>
    <mergeCell ref="E211:F211"/>
    <mergeCell ref="M211:N211"/>
    <mergeCell ref="E212:F212"/>
    <mergeCell ref="E213:F213"/>
    <mergeCell ref="A207:G207"/>
    <mergeCell ref="M207:N207"/>
    <mergeCell ref="E208:F208"/>
    <mergeCell ref="M208:N208"/>
    <mergeCell ref="E209:F209"/>
    <mergeCell ref="M209:N209"/>
    <mergeCell ref="E198:F198"/>
    <mergeCell ref="E199:F199"/>
    <mergeCell ref="E200:F200"/>
    <mergeCell ref="E201:F201"/>
    <mergeCell ref="E206:F206"/>
    <mergeCell ref="M206:N206"/>
    <mergeCell ref="E192:F192"/>
    <mergeCell ref="E193:F193"/>
    <mergeCell ref="E194:F194"/>
    <mergeCell ref="E195:F195"/>
    <mergeCell ref="E196:F196"/>
    <mergeCell ref="E197:F197"/>
    <mergeCell ref="E186:F186"/>
    <mergeCell ref="E187:F187"/>
    <mergeCell ref="A188:G188"/>
    <mergeCell ref="E189:F189"/>
    <mergeCell ref="E190:F190"/>
    <mergeCell ref="E191:F191"/>
    <mergeCell ref="E180:F180"/>
    <mergeCell ref="E181:F181"/>
    <mergeCell ref="E182:F182"/>
    <mergeCell ref="E183:F183"/>
    <mergeCell ref="E184:F184"/>
    <mergeCell ref="E185:F185"/>
    <mergeCell ref="E175:F175"/>
    <mergeCell ref="M175:N175"/>
    <mergeCell ref="E176:F176"/>
    <mergeCell ref="E177:F177"/>
    <mergeCell ref="E178:F178"/>
    <mergeCell ref="E179:F179"/>
    <mergeCell ref="E172:F172"/>
    <mergeCell ref="M172:N172"/>
    <mergeCell ref="E173:F173"/>
    <mergeCell ref="M173:N173"/>
    <mergeCell ref="E174:F174"/>
    <mergeCell ref="M174:N174"/>
    <mergeCell ref="E162:F162"/>
    <mergeCell ref="E163:F163"/>
    <mergeCell ref="E164:F164"/>
    <mergeCell ref="E165:F165"/>
    <mergeCell ref="M170:N170"/>
    <mergeCell ref="A171:G171"/>
    <mergeCell ref="M171:N171"/>
    <mergeCell ref="E156:F156"/>
    <mergeCell ref="E157:F157"/>
    <mergeCell ref="E158:F158"/>
    <mergeCell ref="E159:F159"/>
    <mergeCell ref="E160:F160"/>
    <mergeCell ref="E161:F161"/>
    <mergeCell ref="E150:F150"/>
    <mergeCell ref="E151:F151"/>
    <mergeCell ref="A152:G152"/>
    <mergeCell ref="E153:F153"/>
    <mergeCell ref="E154:F154"/>
    <mergeCell ref="E155:F155"/>
    <mergeCell ref="E144:F144"/>
    <mergeCell ref="E145:F145"/>
    <mergeCell ref="E146:F146"/>
    <mergeCell ref="E147:F147"/>
    <mergeCell ref="E148:F148"/>
    <mergeCell ref="E149:F149"/>
    <mergeCell ref="E139:F139"/>
    <mergeCell ref="M139:N139"/>
    <mergeCell ref="E140:F140"/>
    <mergeCell ref="E141:F141"/>
    <mergeCell ref="E142:F142"/>
    <mergeCell ref="E143:F143"/>
    <mergeCell ref="E136:F136"/>
    <mergeCell ref="M136:N136"/>
    <mergeCell ref="E137:F137"/>
    <mergeCell ref="M137:N137"/>
    <mergeCell ref="E138:F138"/>
    <mergeCell ref="M138:N138"/>
    <mergeCell ref="E128:F128"/>
    <mergeCell ref="E129:F129"/>
    <mergeCell ref="E134:F134"/>
    <mergeCell ref="M134:N134"/>
    <mergeCell ref="A135:G135"/>
    <mergeCell ref="M135:N135"/>
    <mergeCell ref="E122:F122"/>
    <mergeCell ref="E123:F123"/>
    <mergeCell ref="E124:F124"/>
    <mergeCell ref="E125:F125"/>
    <mergeCell ref="E126:F126"/>
    <mergeCell ref="E127:F127"/>
    <mergeCell ref="A116:G116"/>
    <mergeCell ref="E117:F117"/>
    <mergeCell ref="E118:F118"/>
    <mergeCell ref="E119:F119"/>
    <mergeCell ref="E120:F120"/>
    <mergeCell ref="E121:F121"/>
    <mergeCell ref="E110:F110"/>
    <mergeCell ref="E111:F111"/>
    <mergeCell ref="E112:F112"/>
    <mergeCell ref="E113:F113"/>
    <mergeCell ref="E114:F114"/>
    <mergeCell ref="E115:F115"/>
    <mergeCell ref="E104:F104"/>
    <mergeCell ref="E105:F105"/>
    <mergeCell ref="E106:F106"/>
    <mergeCell ref="E107:F107"/>
    <mergeCell ref="E108:F108"/>
    <mergeCell ref="E109:F109"/>
    <mergeCell ref="E101:F101"/>
    <mergeCell ref="M101:N101"/>
    <mergeCell ref="E102:F102"/>
    <mergeCell ref="M102:N102"/>
    <mergeCell ref="E103:F103"/>
    <mergeCell ref="M103:N103"/>
    <mergeCell ref="E98:F98"/>
    <mergeCell ref="M98:N98"/>
    <mergeCell ref="A99:G99"/>
    <mergeCell ref="M99:N99"/>
    <mergeCell ref="E100:F100"/>
    <mergeCell ref="M100:N100"/>
    <mergeCell ref="E88:F88"/>
    <mergeCell ref="E89:F89"/>
    <mergeCell ref="E90:F90"/>
    <mergeCell ref="E91:F91"/>
    <mergeCell ref="E92:F92"/>
    <mergeCell ref="E93:F93"/>
    <mergeCell ref="E82:F82"/>
    <mergeCell ref="E83:F83"/>
    <mergeCell ref="A84:G84"/>
    <mergeCell ref="E85:F85"/>
    <mergeCell ref="E86:F86"/>
    <mergeCell ref="E87:F87"/>
    <mergeCell ref="E76:F76"/>
    <mergeCell ref="E77:F77"/>
    <mergeCell ref="E78:F78"/>
    <mergeCell ref="E79:F79"/>
    <mergeCell ref="E80:F80"/>
    <mergeCell ref="E81:F81"/>
    <mergeCell ref="E71:F71"/>
    <mergeCell ref="M71:N71"/>
    <mergeCell ref="E72:F72"/>
    <mergeCell ref="E73:F73"/>
    <mergeCell ref="E74:F74"/>
    <mergeCell ref="E75:F75"/>
    <mergeCell ref="E68:F68"/>
    <mergeCell ref="M68:N68"/>
    <mergeCell ref="E69:F69"/>
    <mergeCell ref="M69:N69"/>
    <mergeCell ref="E70:F70"/>
    <mergeCell ref="M70:N70"/>
    <mergeCell ref="E60:F60"/>
    <mergeCell ref="E61:F61"/>
    <mergeCell ref="E66:F66"/>
    <mergeCell ref="M66:N66"/>
    <mergeCell ref="A67:G67"/>
    <mergeCell ref="M67:N67"/>
    <mergeCell ref="E54:F54"/>
    <mergeCell ref="E55:F55"/>
    <mergeCell ref="E56:F56"/>
    <mergeCell ref="E57:F57"/>
    <mergeCell ref="E58:F58"/>
    <mergeCell ref="E59:F59"/>
    <mergeCell ref="E48:F48"/>
    <mergeCell ref="E49:F49"/>
    <mergeCell ref="E50:F50"/>
    <mergeCell ref="E51:F51"/>
    <mergeCell ref="A52:G52"/>
    <mergeCell ref="E53:F53"/>
    <mergeCell ref="E42:F42"/>
    <mergeCell ref="E43:F43"/>
    <mergeCell ref="E44:F44"/>
    <mergeCell ref="E45:F45"/>
    <mergeCell ref="E46:F46"/>
    <mergeCell ref="E47:F47"/>
    <mergeCell ref="E38:F38"/>
    <mergeCell ref="M38:N38"/>
    <mergeCell ref="E39:F39"/>
    <mergeCell ref="M39:N39"/>
    <mergeCell ref="E40:F40"/>
    <mergeCell ref="E41:F41"/>
    <mergeCell ref="A35:G35"/>
    <mergeCell ref="M35:N35"/>
    <mergeCell ref="E36:F36"/>
    <mergeCell ref="M36:N36"/>
    <mergeCell ref="E37:F37"/>
    <mergeCell ref="M37:N37"/>
    <mergeCell ref="E26:F26"/>
    <mergeCell ref="E27:F27"/>
    <mergeCell ref="E28:F28"/>
    <mergeCell ref="E29:F29"/>
    <mergeCell ref="E34:F34"/>
    <mergeCell ref="M34:N34"/>
    <mergeCell ref="A20:G20"/>
    <mergeCell ref="E21:F21"/>
    <mergeCell ref="E22:F22"/>
    <mergeCell ref="E23:F23"/>
    <mergeCell ref="E24:F24"/>
    <mergeCell ref="E25:F25"/>
    <mergeCell ref="E14:F14"/>
    <mergeCell ref="E15:F15"/>
    <mergeCell ref="E16:F16"/>
    <mergeCell ref="E17:F17"/>
    <mergeCell ref="E18:F18"/>
    <mergeCell ref="E19:F19"/>
    <mergeCell ref="E11:F11"/>
    <mergeCell ref="E12:F12"/>
    <mergeCell ref="E13:F13"/>
    <mergeCell ref="E5:F5"/>
    <mergeCell ref="M5:N5"/>
    <mergeCell ref="E6:F6"/>
    <mergeCell ref="M6:N6"/>
    <mergeCell ref="E7:F7"/>
    <mergeCell ref="M7:N7"/>
    <mergeCell ref="E2:F2"/>
    <mergeCell ref="M2:N2"/>
    <mergeCell ref="A3:G3"/>
    <mergeCell ref="M3:N3"/>
    <mergeCell ref="E4:F4"/>
    <mergeCell ref="M4:N4"/>
    <mergeCell ref="E8:F8"/>
    <mergeCell ref="E9:F9"/>
    <mergeCell ref="E10:F10"/>
    <mergeCell ref="A392:H392"/>
    <mergeCell ref="E393:F393"/>
    <mergeCell ref="M393:N393"/>
    <mergeCell ref="A394:G394"/>
    <mergeCell ref="M394:N394"/>
    <mergeCell ref="E395:F395"/>
    <mergeCell ref="M395:N395"/>
    <mergeCell ref="E396:F396"/>
    <mergeCell ref="M396:N396"/>
    <mergeCell ref="E397:F397"/>
    <mergeCell ref="M397:N397"/>
    <mergeCell ref="E398:F398"/>
    <mergeCell ref="M398:N398"/>
    <mergeCell ref="E399:F399"/>
    <mergeCell ref="E400:F400"/>
    <mergeCell ref="E401:F401"/>
    <mergeCell ref="E402:F402"/>
    <mergeCell ref="E403:F403"/>
    <mergeCell ref="E404:F404"/>
    <mergeCell ref="E405:F405"/>
    <mergeCell ref="E406:F406"/>
    <mergeCell ref="E407:F407"/>
    <mergeCell ref="E408:F408"/>
    <mergeCell ref="E409:F409"/>
    <mergeCell ref="E410:F410"/>
    <mergeCell ref="E411:F411"/>
    <mergeCell ref="E412:F412"/>
    <mergeCell ref="E422:F422"/>
    <mergeCell ref="E423:F423"/>
    <mergeCell ref="E424:F424"/>
    <mergeCell ref="E425:F425"/>
    <mergeCell ref="E426:F426"/>
    <mergeCell ref="A413:G413"/>
    <mergeCell ref="E414:F414"/>
    <mergeCell ref="E415:F415"/>
    <mergeCell ref="E416:F416"/>
    <mergeCell ref="E417:F417"/>
    <mergeCell ref="E418:F418"/>
    <mergeCell ref="E419:F419"/>
    <mergeCell ref="E420:F420"/>
    <mergeCell ref="E421:F421"/>
  </mergeCells>
  <pageMargins left="0.7" right="0.7" top="0.75" bottom="0.75" header="0.3" footer="0.3"/>
  <pageSetup paperSize="9" scale="10" fitToWidth="0" orientation="portrait" r:id="rId1"/>
  <drawing r:id="rId2"/>
  <legacyDrawing r:id="rId3"/>
  <oleObjects>
    <mc:AlternateContent xmlns:mc="http://schemas.openxmlformats.org/markup-compatibility/2006">
      <mc:Choice Requires="x14">
        <oleObject progId="Equation.3" shapeId="17409" r:id="rId4">
          <objectPr defaultSize="0" r:id="rId5">
            <anchor moveWithCells="1">
              <from>
                <xdr:col>0</xdr:col>
                <xdr:colOff>28575</xdr:colOff>
                <xdr:row>5</xdr:row>
                <xdr:rowOff>66675</xdr:rowOff>
              </from>
              <to>
                <xdr:col>0</xdr:col>
                <xdr:colOff>771525</xdr:colOff>
                <xdr:row>6</xdr:row>
                <xdr:rowOff>0</xdr:rowOff>
              </to>
            </anchor>
          </objectPr>
        </oleObject>
      </mc:Choice>
      <mc:Fallback>
        <oleObject progId="Equation.3" shapeId="17409" r:id="rId4"/>
      </mc:Fallback>
    </mc:AlternateContent>
    <mc:AlternateContent xmlns:mc="http://schemas.openxmlformats.org/markup-compatibility/2006">
      <mc:Choice Requires="x14">
        <oleObject progId="Equation.3" shapeId="17410" r:id="rId6">
          <objectPr defaultSize="0" r:id="rId7">
            <anchor moveWithCells="1">
              <from>
                <xdr:col>0</xdr:col>
                <xdr:colOff>28575</xdr:colOff>
                <xdr:row>6</xdr:row>
                <xdr:rowOff>66675</xdr:rowOff>
              </from>
              <to>
                <xdr:col>0</xdr:col>
                <xdr:colOff>771525</xdr:colOff>
                <xdr:row>7</xdr:row>
                <xdr:rowOff>0</xdr:rowOff>
              </to>
            </anchor>
          </objectPr>
        </oleObject>
      </mc:Choice>
      <mc:Fallback>
        <oleObject progId="Equation.3" shapeId="17410" r:id="rId6"/>
      </mc:Fallback>
    </mc:AlternateContent>
    <mc:AlternateContent xmlns:mc="http://schemas.openxmlformats.org/markup-compatibility/2006">
      <mc:Choice Requires="x14">
        <oleObject progId="Equation.3" shapeId="17411" r:id="rId8">
          <objectPr defaultSize="0" r:id="rId9">
            <anchor moveWithCells="1">
              <from>
                <xdr:col>0</xdr:col>
                <xdr:colOff>19050</xdr:colOff>
                <xdr:row>7</xdr:row>
                <xdr:rowOff>66675</xdr:rowOff>
              </from>
              <to>
                <xdr:col>0</xdr:col>
                <xdr:colOff>752475</xdr:colOff>
                <xdr:row>8</xdr:row>
                <xdr:rowOff>0</xdr:rowOff>
              </to>
            </anchor>
          </objectPr>
        </oleObject>
      </mc:Choice>
      <mc:Fallback>
        <oleObject progId="Equation.3" shapeId="17411" r:id="rId8"/>
      </mc:Fallback>
    </mc:AlternateContent>
    <mc:AlternateContent xmlns:mc="http://schemas.openxmlformats.org/markup-compatibility/2006">
      <mc:Choice Requires="x14">
        <oleObject progId="Equation.3" shapeId="17412" r:id="rId10">
          <objectPr defaultSize="0" r:id="rId11">
            <anchor moveWithCells="1">
              <from>
                <xdr:col>0</xdr:col>
                <xdr:colOff>28575</xdr:colOff>
                <xdr:row>8</xdr:row>
                <xdr:rowOff>66675</xdr:rowOff>
              </from>
              <to>
                <xdr:col>0</xdr:col>
                <xdr:colOff>762000</xdr:colOff>
                <xdr:row>9</xdr:row>
                <xdr:rowOff>0</xdr:rowOff>
              </to>
            </anchor>
          </objectPr>
        </oleObject>
      </mc:Choice>
      <mc:Fallback>
        <oleObject progId="Equation.3" shapeId="17412" r:id="rId10"/>
      </mc:Fallback>
    </mc:AlternateContent>
    <mc:AlternateContent xmlns:mc="http://schemas.openxmlformats.org/markup-compatibility/2006">
      <mc:Choice Requires="x14">
        <oleObject progId="Equation.3" shapeId="17413" r:id="rId12">
          <objectPr defaultSize="0" r:id="rId5">
            <anchor moveWithCells="1">
              <from>
                <xdr:col>0</xdr:col>
                <xdr:colOff>28575</xdr:colOff>
                <xdr:row>37</xdr:row>
                <xdr:rowOff>66675</xdr:rowOff>
              </from>
              <to>
                <xdr:col>0</xdr:col>
                <xdr:colOff>771525</xdr:colOff>
                <xdr:row>38</xdr:row>
                <xdr:rowOff>28575</xdr:rowOff>
              </to>
            </anchor>
          </objectPr>
        </oleObject>
      </mc:Choice>
      <mc:Fallback>
        <oleObject progId="Equation.3" shapeId="17413" r:id="rId12"/>
      </mc:Fallback>
    </mc:AlternateContent>
    <mc:AlternateContent xmlns:mc="http://schemas.openxmlformats.org/markup-compatibility/2006">
      <mc:Choice Requires="x14">
        <oleObject progId="Equation.3" shapeId="17414" r:id="rId13">
          <objectPr defaultSize="0" r:id="rId7">
            <anchor moveWithCells="1">
              <from>
                <xdr:col>0</xdr:col>
                <xdr:colOff>28575</xdr:colOff>
                <xdr:row>38</xdr:row>
                <xdr:rowOff>66675</xdr:rowOff>
              </from>
              <to>
                <xdr:col>0</xdr:col>
                <xdr:colOff>771525</xdr:colOff>
                <xdr:row>39</xdr:row>
                <xdr:rowOff>9525</xdr:rowOff>
              </to>
            </anchor>
          </objectPr>
        </oleObject>
      </mc:Choice>
      <mc:Fallback>
        <oleObject progId="Equation.3" shapeId="17414" r:id="rId13"/>
      </mc:Fallback>
    </mc:AlternateContent>
    <mc:AlternateContent xmlns:mc="http://schemas.openxmlformats.org/markup-compatibility/2006">
      <mc:Choice Requires="x14">
        <oleObject progId="Equation.3" shapeId="17415" r:id="rId14">
          <objectPr defaultSize="0" r:id="rId9">
            <anchor moveWithCells="1">
              <from>
                <xdr:col>0</xdr:col>
                <xdr:colOff>19050</xdr:colOff>
                <xdr:row>39</xdr:row>
                <xdr:rowOff>66675</xdr:rowOff>
              </from>
              <to>
                <xdr:col>0</xdr:col>
                <xdr:colOff>752475</xdr:colOff>
                <xdr:row>40</xdr:row>
                <xdr:rowOff>28575</xdr:rowOff>
              </to>
            </anchor>
          </objectPr>
        </oleObject>
      </mc:Choice>
      <mc:Fallback>
        <oleObject progId="Equation.3" shapeId="17415" r:id="rId14"/>
      </mc:Fallback>
    </mc:AlternateContent>
    <mc:AlternateContent xmlns:mc="http://schemas.openxmlformats.org/markup-compatibility/2006">
      <mc:Choice Requires="x14">
        <oleObject progId="Equation.3" shapeId="17416" r:id="rId15">
          <objectPr defaultSize="0" r:id="rId11">
            <anchor moveWithCells="1">
              <from>
                <xdr:col>0</xdr:col>
                <xdr:colOff>28575</xdr:colOff>
                <xdr:row>40</xdr:row>
                <xdr:rowOff>66675</xdr:rowOff>
              </from>
              <to>
                <xdr:col>0</xdr:col>
                <xdr:colOff>762000</xdr:colOff>
                <xdr:row>41</xdr:row>
                <xdr:rowOff>28575</xdr:rowOff>
              </to>
            </anchor>
          </objectPr>
        </oleObject>
      </mc:Choice>
      <mc:Fallback>
        <oleObject progId="Equation.3" shapeId="17416" r:id="rId15"/>
      </mc:Fallback>
    </mc:AlternateContent>
    <mc:AlternateContent xmlns:mc="http://schemas.openxmlformats.org/markup-compatibility/2006">
      <mc:Choice Requires="x14">
        <oleObject progId="Equation.3" shapeId="17417" r:id="rId16">
          <objectPr defaultSize="0" r:id="rId5">
            <anchor moveWithCells="1">
              <from>
                <xdr:col>0</xdr:col>
                <xdr:colOff>28575</xdr:colOff>
                <xdr:row>101</xdr:row>
                <xdr:rowOff>66675</xdr:rowOff>
              </from>
              <to>
                <xdr:col>0</xdr:col>
                <xdr:colOff>771525</xdr:colOff>
                <xdr:row>102</xdr:row>
                <xdr:rowOff>28575</xdr:rowOff>
              </to>
            </anchor>
          </objectPr>
        </oleObject>
      </mc:Choice>
      <mc:Fallback>
        <oleObject progId="Equation.3" shapeId="17417" r:id="rId16"/>
      </mc:Fallback>
    </mc:AlternateContent>
    <mc:AlternateContent xmlns:mc="http://schemas.openxmlformats.org/markup-compatibility/2006">
      <mc:Choice Requires="x14">
        <oleObject progId="Equation.3" shapeId="17418" r:id="rId17">
          <objectPr defaultSize="0" r:id="rId7">
            <anchor moveWithCells="1">
              <from>
                <xdr:col>0</xdr:col>
                <xdr:colOff>28575</xdr:colOff>
                <xdr:row>102</xdr:row>
                <xdr:rowOff>66675</xdr:rowOff>
              </from>
              <to>
                <xdr:col>0</xdr:col>
                <xdr:colOff>771525</xdr:colOff>
                <xdr:row>103</xdr:row>
                <xdr:rowOff>9525</xdr:rowOff>
              </to>
            </anchor>
          </objectPr>
        </oleObject>
      </mc:Choice>
      <mc:Fallback>
        <oleObject progId="Equation.3" shapeId="17418" r:id="rId17"/>
      </mc:Fallback>
    </mc:AlternateContent>
    <mc:AlternateContent xmlns:mc="http://schemas.openxmlformats.org/markup-compatibility/2006">
      <mc:Choice Requires="x14">
        <oleObject progId="Equation.3" shapeId="17419" r:id="rId18">
          <objectPr defaultSize="0" r:id="rId9">
            <anchor moveWithCells="1">
              <from>
                <xdr:col>0</xdr:col>
                <xdr:colOff>19050</xdr:colOff>
                <xdr:row>103</xdr:row>
                <xdr:rowOff>66675</xdr:rowOff>
              </from>
              <to>
                <xdr:col>0</xdr:col>
                <xdr:colOff>752475</xdr:colOff>
                <xdr:row>104</xdr:row>
                <xdr:rowOff>28575</xdr:rowOff>
              </to>
            </anchor>
          </objectPr>
        </oleObject>
      </mc:Choice>
      <mc:Fallback>
        <oleObject progId="Equation.3" shapeId="17419" r:id="rId18"/>
      </mc:Fallback>
    </mc:AlternateContent>
    <mc:AlternateContent xmlns:mc="http://schemas.openxmlformats.org/markup-compatibility/2006">
      <mc:Choice Requires="x14">
        <oleObject progId="Equation.3" shapeId="17420" r:id="rId19">
          <objectPr defaultSize="0" r:id="rId11">
            <anchor moveWithCells="1">
              <from>
                <xdr:col>0</xdr:col>
                <xdr:colOff>28575</xdr:colOff>
                <xdr:row>104</xdr:row>
                <xdr:rowOff>66675</xdr:rowOff>
              </from>
              <to>
                <xdr:col>0</xdr:col>
                <xdr:colOff>762000</xdr:colOff>
                <xdr:row>105</xdr:row>
                <xdr:rowOff>28575</xdr:rowOff>
              </to>
            </anchor>
          </objectPr>
        </oleObject>
      </mc:Choice>
      <mc:Fallback>
        <oleObject progId="Equation.3" shapeId="17420" r:id="rId19"/>
      </mc:Fallback>
    </mc:AlternateContent>
    <mc:AlternateContent xmlns:mc="http://schemas.openxmlformats.org/markup-compatibility/2006">
      <mc:Choice Requires="x14">
        <oleObject progId="Equation.3" shapeId="17421" r:id="rId20">
          <objectPr defaultSize="0" r:id="rId5">
            <anchor moveWithCells="1">
              <from>
                <xdr:col>0</xdr:col>
                <xdr:colOff>28575</xdr:colOff>
                <xdr:row>137</xdr:row>
                <xdr:rowOff>66675</xdr:rowOff>
              </from>
              <to>
                <xdr:col>0</xdr:col>
                <xdr:colOff>771525</xdr:colOff>
                <xdr:row>138</xdr:row>
                <xdr:rowOff>28575</xdr:rowOff>
              </to>
            </anchor>
          </objectPr>
        </oleObject>
      </mc:Choice>
      <mc:Fallback>
        <oleObject progId="Equation.3" shapeId="17421" r:id="rId20"/>
      </mc:Fallback>
    </mc:AlternateContent>
    <mc:AlternateContent xmlns:mc="http://schemas.openxmlformats.org/markup-compatibility/2006">
      <mc:Choice Requires="x14">
        <oleObject progId="Equation.3" shapeId="17422" r:id="rId21">
          <objectPr defaultSize="0" r:id="rId7">
            <anchor moveWithCells="1">
              <from>
                <xdr:col>0</xdr:col>
                <xdr:colOff>28575</xdr:colOff>
                <xdr:row>138</xdr:row>
                <xdr:rowOff>66675</xdr:rowOff>
              </from>
              <to>
                <xdr:col>0</xdr:col>
                <xdr:colOff>771525</xdr:colOff>
                <xdr:row>139</xdr:row>
                <xdr:rowOff>9525</xdr:rowOff>
              </to>
            </anchor>
          </objectPr>
        </oleObject>
      </mc:Choice>
      <mc:Fallback>
        <oleObject progId="Equation.3" shapeId="17422" r:id="rId21"/>
      </mc:Fallback>
    </mc:AlternateContent>
    <mc:AlternateContent xmlns:mc="http://schemas.openxmlformats.org/markup-compatibility/2006">
      <mc:Choice Requires="x14">
        <oleObject progId="Equation.3" shapeId="17423" r:id="rId22">
          <objectPr defaultSize="0" r:id="rId9">
            <anchor moveWithCells="1">
              <from>
                <xdr:col>0</xdr:col>
                <xdr:colOff>19050</xdr:colOff>
                <xdr:row>139</xdr:row>
                <xdr:rowOff>66675</xdr:rowOff>
              </from>
              <to>
                <xdr:col>0</xdr:col>
                <xdr:colOff>752475</xdr:colOff>
                <xdr:row>140</xdr:row>
                <xdr:rowOff>28575</xdr:rowOff>
              </to>
            </anchor>
          </objectPr>
        </oleObject>
      </mc:Choice>
      <mc:Fallback>
        <oleObject progId="Equation.3" shapeId="17423" r:id="rId22"/>
      </mc:Fallback>
    </mc:AlternateContent>
    <mc:AlternateContent xmlns:mc="http://schemas.openxmlformats.org/markup-compatibility/2006">
      <mc:Choice Requires="x14">
        <oleObject progId="Equation.3" shapeId="17424" r:id="rId23">
          <objectPr defaultSize="0" r:id="rId11">
            <anchor moveWithCells="1">
              <from>
                <xdr:col>0</xdr:col>
                <xdr:colOff>28575</xdr:colOff>
                <xdr:row>140</xdr:row>
                <xdr:rowOff>66675</xdr:rowOff>
              </from>
              <to>
                <xdr:col>0</xdr:col>
                <xdr:colOff>762000</xdr:colOff>
                <xdr:row>141</xdr:row>
                <xdr:rowOff>28575</xdr:rowOff>
              </to>
            </anchor>
          </objectPr>
        </oleObject>
      </mc:Choice>
      <mc:Fallback>
        <oleObject progId="Equation.3" shapeId="17424" r:id="rId23"/>
      </mc:Fallback>
    </mc:AlternateContent>
    <mc:AlternateContent xmlns:mc="http://schemas.openxmlformats.org/markup-compatibility/2006">
      <mc:Choice Requires="x14">
        <oleObject progId="Equation.3" shapeId="17425" r:id="rId24">
          <objectPr defaultSize="0" r:id="rId5">
            <anchor moveWithCells="1">
              <from>
                <xdr:col>0</xdr:col>
                <xdr:colOff>28575</xdr:colOff>
                <xdr:row>173</xdr:row>
                <xdr:rowOff>66675</xdr:rowOff>
              </from>
              <to>
                <xdr:col>0</xdr:col>
                <xdr:colOff>771525</xdr:colOff>
                <xdr:row>174</xdr:row>
                <xdr:rowOff>28575</xdr:rowOff>
              </to>
            </anchor>
          </objectPr>
        </oleObject>
      </mc:Choice>
      <mc:Fallback>
        <oleObject progId="Equation.3" shapeId="17425" r:id="rId24"/>
      </mc:Fallback>
    </mc:AlternateContent>
    <mc:AlternateContent xmlns:mc="http://schemas.openxmlformats.org/markup-compatibility/2006">
      <mc:Choice Requires="x14">
        <oleObject progId="Equation.3" shapeId="17426" r:id="rId25">
          <objectPr defaultSize="0" r:id="rId7">
            <anchor moveWithCells="1">
              <from>
                <xdr:col>0</xdr:col>
                <xdr:colOff>28575</xdr:colOff>
                <xdr:row>174</xdr:row>
                <xdr:rowOff>66675</xdr:rowOff>
              </from>
              <to>
                <xdr:col>0</xdr:col>
                <xdr:colOff>771525</xdr:colOff>
                <xdr:row>175</xdr:row>
                <xdr:rowOff>9525</xdr:rowOff>
              </to>
            </anchor>
          </objectPr>
        </oleObject>
      </mc:Choice>
      <mc:Fallback>
        <oleObject progId="Equation.3" shapeId="17426" r:id="rId25"/>
      </mc:Fallback>
    </mc:AlternateContent>
    <mc:AlternateContent xmlns:mc="http://schemas.openxmlformats.org/markup-compatibility/2006">
      <mc:Choice Requires="x14">
        <oleObject progId="Equation.3" shapeId="17427" r:id="rId26">
          <objectPr defaultSize="0" r:id="rId9">
            <anchor moveWithCells="1">
              <from>
                <xdr:col>0</xdr:col>
                <xdr:colOff>19050</xdr:colOff>
                <xdr:row>175</xdr:row>
                <xdr:rowOff>66675</xdr:rowOff>
              </from>
              <to>
                <xdr:col>0</xdr:col>
                <xdr:colOff>752475</xdr:colOff>
                <xdr:row>176</xdr:row>
                <xdr:rowOff>28575</xdr:rowOff>
              </to>
            </anchor>
          </objectPr>
        </oleObject>
      </mc:Choice>
      <mc:Fallback>
        <oleObject progId="Equation.3" shapeId="17427" r:id="rId26"/>
      </mc:Fallback>
    </mc:AlternateContent>
    <mc:AlternateContent xmlns:mc="http://schemas.openxmlformats.org/markup-compatibility/2006">
      <mc:Choice Requires="x14">
        <oleObject progId="Equation.3" shapeId="17428" r:id="rId27">
          <objectPr defaultSize="0" r:id="rId11">
            <anchor moveWithCells="1">
              <from>
                <xdr:col>0</xdr:col>
                <xdr:colOff>28575</xdr:colOff>
                <xdr:row>176</xdr:row>
                <xdr:rowOff>66675</xdr:rowOff>
              </from>
              <to>
                <xdr:col>0</xdr:col>
                <xdr:colOff>762000</xdr:colOff>
                <xdr:row>177</xdr:row>
                <xdr:rowOff>28575</xdr:rowOff>
              </to>
            </anchor>
          </objectPr>
        </oleObject>
      </mc:Choice>
      <mc:Fallback>
        <oleObject progId="Equation.3" shapeId="17428" r:id="rId27"/>
      </mc:Fallback>
    </mc:AlternateContent>
    <mc:AlternateContent xmlns:mc="http://schemas.openxmlformats.org/markup-compatibility/2006">
      <mc:Choice Requires="x14">
        <oleObject progId="Equation.3" shapeId="17429" r:id="rId28">
          <objectPr defaultSize="0" r:id="rId5">
            <anchor moveWithCells="1">
              <from>
                <xdr:col>0</xdr:col>
                <xdr:colOff>28575</xdr:colOff>
                <xdr:row>207</xdr:row>
                <xdr:rowOff>66675</xdr:rowOff>
              </from>
              <to>
                <xdr:col>0</xdr:col>
                <xdr:colOff>771525</xdr:colOff>
                <xdr:row>208</xdr:row>
                <xdr:rowOff>28575</xdr:rowOff>
              </to>
            </anchor>
          </objectPr>
        </oleObject>
      </mc:Choice>
      <mc:Fallback>
        <oleObject progId="Equation.3" shapeId="17429" r:id="rId28"/>
      </mc:Fallback>
    </mc:AlternateContent>
    <mc:AlternateContent xmlns:mc="http://schemas.openxmlformats.org/markup-compatibility/2006">
      <mc:Choice Requires="x14">
        <oleObject progId="Equation.3" shapeId="17430" r:id="rId29">
          <objectPr defaultSize="0" r:id="rId7">
            <anchor moveWithCells="1">
              <from>
                <xdr:col>0</xdr:col>
                <xdr:colOff>28575</xdr:colOff>
                <xdr:row>208</xdr:row>
                <xdr:rowOff>66675</xdr:rowOff>
              </from>
              <to>
                <xdr:col>0</xdr:col>
                <xdr:colOff>771525</xdr:colOff>
                <xdr:row>209</xdr:row>
                <xdr:rowOff>28575</xdr:rowOff>
              </to>
            </anchor>
          </objectPr>
        </oleObject>
      </mc:Choice>
      <mc:Fallback>
        <oleObject progId="Equation.3" shapeId="17430" r:id="rId29"/>
      </mc:Fallback>
    </mc:AlternateContent>
    <mc:AlternateContent xmlns:mc="http://schemas.openxmlformats.org/markup-compatibility/2006">
      <mc:Choice Requires="x14">
        <oleObject progId="Equation.3" shapeId="17431" r:id="rId30">
          <objectPr defaultSize="0" r:id="rId9">
            <anchor moveWithCells="1">
              <from>
                <xdr:col>0</xdr:col>
                <xdr:colOff>19050</xdr:colOff>
                <xdr:row>209</xdr:row>
                <xdr:rowOff>66675</xdr:rowOff>
              </from>
              <to>
                <xdr:col>0</xdr:col>
                <xdr:colOff>752475</xdr:colOff>
                <xdr:row>210</xdr:row>
                <xdr:rowOff>28575</xdr:rowOff>
              </to>
            </anchor>
          </objectPr>
        </oleObject>
      </mc:Choice>
      <mc:Fallback>
        <oleObject progId="Equation.3" shapeId="17431" r:id="rId30"/>
      </mc:Fallback>
    </mc:AlternateContent>
    <mc:AlternateContent xmlns:mc="http://schemas.openxmlformats.org/markup-compatibility/2006">
      <mc:Choice Requires="x14">
        <oleObject progId="Equation.3" shapeId="17432" r:id="rId31">
          <objectPr defaultSize="0" r:id="rId11">
            <anchor moveWithCells="1">
              <from>
                <xdr:col>0</xdr:col>
                <xdr:colOff>28575</xdr:colOff>
                <xdr:row>210</xdr:row>
                <xdr:rowOff>66675</xdr:rowOff>
              </from>
              <to>
                <xdr:col>0</xdr:col>
                <xdr:colOff>762000</xdr:colOff>
                <xdr:row>211</xdr:row>
                <xdr:rowOff>9525</xdr:rowOff>
              </to>
            </anchor>
          </objectPr>
        </oleObject>
      </mc:Choice>
      <mc:Fallback>
        <oleObject progId="Equation.3" shapeId="17432" r:id="rId31"/>
      </mc:Fallback>
    </mc:AlternateContent>
    <mc:AlternateContent xmlns:mc="http://schemas.openxmlformats.org/markup-compatibility/2006">
      <mc:Choice Requires="x14">
        <oleObject progId="Equation.3" shapeId="17433" r:id="rId32">
          <objectPr defaultSize="0" r:id="rId5">
            <anchor moveWithCells="1">
              <from>
                <xdr:col>0</xdr:col>
                <xdr:colOff>28575</xdr:colOff>
                <xdr:row>244</xdr:row>
                <xdr:rowOff>66675</xdr:rowOff>
              </from>
              <to>
                <xdr:col>0</xdr:col>
                <xdr:colOff>771525</xdr:colOff>
                <xdr:row>245</xdr:row>
                <xdr:rowOff>28575</xdr:rowOff>
              </to>
            </anchor>
          </objectPr>
        </oleObject>
      </mc:Choice>
      <mc:Fallback>
        <oleObject progId="Equation.3" shapeId="17433" r:id="rId32"/>
      </mc:Fallback>
    </mc:AlternateContent>
    <mc:AlternateContent xmlns:mc="http://schemas.openxmlformats.org/markup-compatibility/2006">
      <mc:Choice Requires="x14">
        <oleObject progId="Equation.3" shapeId="17434" r:id="rId33">
          <objectPr defaultSize="0" r:id="rId7">
            <anchor moveWithCells="1">
              <from>
                <xdr:col>0</xdr:col>
                <xdr:colOff>28575</xdr:colOff>
                <xdr:row>245</xdr:row>
                <xdr:rowOff>66675</xdr:rowOff>
              </from>
              <to>
                <xdr:col>0</xdr:col>
                <xdr:colOff>771525</xdr:colOff>
                <xdr:row>246</xdr:row>
                <xdr:rowOff>28575</xdr:rowOff>
              </to>
            </anchor>
          </objectPr>
        </oleObject>
      </mc:Choice>
      <mc:Fallback>
        <oleObject progId="Equation.3" shapeId="17434" r:id="rId33"/>
      </mc:Fallback>
    </mc:AlternateContent>
    <mc:AlternateContent xmlns:mc="http://schemas.openxmlformats.org/markup-compatibility/2006">
      <mc:Choice Requires="x14">
        <oleObject progId="Equation.3" shapeId="17435" r:id="rId34">
          <objectPr defaultSize="0" r:id="rId9">
            <anchor moveWithCells="1">
              <from>
                <xdr:col>0</xdr:col>
                <xdr:colOff>19050</xdr:colOff>
                <xdr:row>246</xdr:row>
                <xdr:rowOff>66675</xdr:rowOff>
              </from>
              <to>
                <xdr:col>0</xdr:col>
                <xdr:colOff>752475</xdr:colOff>
                <xdr:row>247</xdr:row>
                <xdr:rowOff>28575</xdr:rowOff>
              </to>
            </anchor>
          </objectPr>
        </oleObject>
      </mc:Choice>
      <mc:Fallback>
        <oleObject progId="Equation.3" shapeId="17435" r:id="rId34"/>
      </mc:Fallback>
    </mc:AlternateContent>
    <mc:AlternateContent xmlns:mc="http://schemas.openxmlformats.org/markup-compatibility/2006">
      <mc:Choice Requires="x14">
        <oleObject progId="Equation.3" shapeId="17436" r:id="rId35">
          <objectPr defaultSize="0" r:id="rId11">
            <anchor moveWithCells="1">
              <from>
                <xdr:col>0</xdr:col>
                <xdr:colOff>28575</xdr:colOff>
                <xdr:row>247</xdr:row>
                <xdr:rowOff>66675</xdr:rowOff>
              </from>
              <to>
                <xdr:col>0</xdr:col>
                <xdr:colOff>762000</xdr:colOff>
                <xdr:row>248</xdr:row>
                <xdr:rowOff>9525</xdr:rowOff>
              </to>
            </anchor>
          </objectPr>
        </oleObject>
      </mc:Choice>
      <mc:Fallback>
        <oleObject progId="Equation.3" shapeId="17436" r:id="rId35"/>
      </mc:Fallback>
    </mc:AlternateContent>
    <mc:AlternateContent xmlns:mc="http://schemas.openxmlformats.org/markup-compatibility/2006">
      <mc:Choice Requires="x14">
        <oleObject progId="Equation.3" shapeId="17437" r:id="rId36">
          <objectPr defaultSize="0" r:id="rId5">
            <anchor moveWithCells="1">
              <from>
                <xdr:col>0</xdr:col>
                <xdr:colOff>28575</xdr:colOff>
                <xdr:row>281</xdr:row>
                <xdr:rowOff>66675</xdr:rowOff>
              </from>
              <to>
                <xdr:col>0</xdr:col>
                <xdr:colOff>771525</xdr:colOff>
                <xdr:row>282</xdr:row>
                <xdr:rowOff>0</xdr:rowOff>
              </to>
            </anchor>
          </objectPr>
        </oleObject>
      </mc:Choice>
      <mc:Fallback>
        <oleObject progId="Equation.3" shapeId="17437" r:id="rId36"/>
      </mc:Fallback>
    </mc:AlternateContent>
    <mc:AlternateContent xmlns:mc="http://schemas.openxmlformats.org/markup-compatibility/2006">
      <mc:Choice Requires="x14">
        <oleObject progId="Equation.3" shapeId="17438" r:id="rId37">
          <objectPr defaultSize="0" r:id="rId7">
            <anchor moveWithCells="1">
              <from>
                <xdr:col>0</xdr:col>
                <xdr:colOff>28575</xdr:colOff>
                <xdr:row>282</xdr:row>
                <xdr:rowOff>66675</xdr:rowOff>
              </from>
              <to>
                <xdr:col>0</xdr:col>
                <xdr:colOff>771525</xdr:colOff>
                <xdr:row>283</xdr:row>
                <xdr:rowOff>0</xdr:rowOff>
              </to>
            </anchor>
          </objectPr>
        </oleObject>
      </mc:Choice>
      <mc:Fallback>
        <oleObject progId="Equation.3" shapeId="17438" r:id="rId37"/>
      </mc:Fallback>
    </mc:AlternateContent>
    <mc:AlternateContent xmlns:mc="http://schemas.openxmlformats.org/markup-compatibility/2006">
      <mc:Choice Requires="x14">
        <oleObject progId="Equation.3" shapeId="17439" r:id="rId38">
          <objectPr defaultSize="0" r:id="rId9">
            <anchor moveWithCells="1">
              <from>
                <xdr:col>0</xdr:col>
                <xdr:colOff>19050</xdr:colOff>
                <xdr:row>283</xdr:row>
                <xdr:rowOff>66675</xdr:rowOff>
              </from>
              <to>
                <xdr:col>0</xdr:col>
                <xdr:colOff>752475</xdr:colOff>
                <xdr:row>284</xdr:row>
                <xdr:rowOff>0</xdr:rowOff>
              </to>
            </anchor>
          </objectPr>
        </oleObject>
      </mc:Choice>
      <mc:Fallback>
        <oleObject progId="Equation.3" shapeId="17439" r:id="rId38"/>
      </mc:Fallback>
    </mc:AlternateContent>
    <mc:AlternateContent xmlns:mc="http://schemas.openxmlformats.org/markup-compatibility/2006">
      <mc:Choice Requires="x14">
        <oleObject progId="Equation.3" shapeId="17440" r:id="rId39">
          <objectPr defaultSize="0" r:id="rId11">
            <anchor moveWithCells="1">
              <from>
                <xdr:col>0</xdr:col>
                <xdr:colOff>28575</xdr:colOff>
                <xdr:row>284</xdr:row>
                <xdr:rowOff>66675</xdr:rowOff>
              </from>
              <to>
                <xdr:col>0</xdr:col>
                <xdr:colOff>762000</xdr:colOff>
                <xdr:row>284</xdr:row>
                <xdr:rowOff>295275</xdr:rowOff>
              </to>
            </anchor>
          </objectPr>
        </oleObject>
      </mc:Choice>
      <mc:Fallback>
        <oleObject progId="Equation.3" shapeId="17440" r:id="rId39"/>
      </mc:Fallback>
    </mc:AlternateContent>
    <mc:AlternateContent xmlns:mc="http://schemas.openxmlformats.org/markup-compatibility/2006">
      <mc:Choice Requires="x14">
        <oleObject progId="Equation.3" shapeId="17441" r:id="rId40">
          <objectPr defaultSize="0" r:id="rId5">
            <anchor moveWithCells="1">
              <from>
                <xdr:col>0</xdr:col>
                <xdr:colOff>28575</xdr:colOff>
                <xdr:row>318</xdr:row>
                <xdr:rowOff>66675</xdr:rowOff>
              </from>
              <to>
                <xdr:col>0</xdr:col>
                <xdr:colOff>771525</xdr:colOff>
                <xdr:row>319</xdr:row>
                <xdr:rowOff>0</xdr:rowOff>
              </to>
            </anchor>
          </objectPr>
        </oleObject>
      </mc:Choice>
      <mc:Fallback>
        <oleObject progId="Equation.3" shapeId="17441" r:id="rId40"/>
      </mc:Fallback>
    </mc:AlternateContent>
    <mc:AlternateContent xmlns:mc="http://schemas.openxmlformats.org/markup-compatibility/2006">
      <mc:Choice Requires="x14">
        <oleObject progId="Equation.3" shapeId="17442" r:id="rId41">
          <objectPr defaultSize="0" r:id="rId7">
            <anchor moveWithCells="1">
              <from>
                <xdr:col>0</xdr:col>
                <xdr:colOff>28575</xdr:colOff>
                <xdr:row>319</xdr:row>
                <xdr:rowOff>66675</xdr:rowOff>
              </from>
              <to>
                <xdr:col>0</xdr:col>
                <xdr:colOff>771525</xdr:colOff>
                <xdr:row>320</xdr:row>
                <xdr:rowOff>0</xdr:rowOff>
              </to>
            </anchor>
          </objectPr>
        </oleObject>
      </mc:Choice>
      <mc:Fallback>
        <oleObject progId="Equation.3" shapeId="17442" r:id="rId41"/>
      </mc:Fallback>
    </mc:AlternateContent>
    <mc:AlternateContent xmlns:mc="http://schemas.openxmlformats.org/markup-compatibility/2006">
      <mc:Choice Requires="x14">
        <oleObject progId="Equation.3" shapeId="17443" r:id="rId42">
          <objectPr defaultSize="0" r:id="rId9">
            <anchor moveWithCells="1">
              <from>
                <xdr:col>0</xdr:col>
                <xdr:colOff>19050</xdr:colOff>
                <xdr:row>320</xdr:row>
                <xdr:rowOff>66675</xdr:rowOff>
              </from>
              <to>
                <xdr:col>0</xdr:col>
                <xdr:colOff>752475</xdr:colOff>
                <xdr:row>321</xdr:row>
                <xdr:rowOff>0</xdr:rowOff>
              </to>
            </anchor>
          </objectPr>
        </oleObject>
      </mc:Choice>
      <mc:Fallback>
        <oleObject progId="Equation.3" shapeId="17443" r:id="rId42"/>
      </mc:Fallback>
    </mc:AlternateContent>
    <mc:AlternateContent xmlns:mc="http://schemas.openxmlformats.org/markup-compatibility/2006">
      <mc:Choice Requires="x14">
        <oleObject progId="Equation.3" shapeId="17444" r:id="rId43">
          <objectPr defaultSize="0" r:id="rId11">
            <anchor moveWithCells="1">
              <from>
                <xdr:col>0</xdr:col>
                <xdr:colOff>28575</xdr:colOff>
                <xdr:row>321</xdr:row>
                <xdr:rowOff>66675</xdr:rowOff>
              </from>
              <to>
                <xdr:col>0</xdr:col>
                <xdr:colOff>762000</xdr:colOff>
                <xdr:row>321</xdr:row>
                <xdr:rowOff>295275</xdr:rowOff>
              </to>
            </anchor>
          </objectPr>
        </oleObject>
      </mc:Choice>
      <mc:Fallback>
        <oleObject progId="Equation.3" shapeId="17444" r:id="rId43"/>
      </mc:Fallback>
    </mc:AlternateContent>
    <mc:AlternateContent xmlns:mc="http://schemas.openxmlformats.org/markup-compatibility/2006">
      <mc:Choice Requires="x14">
        <oleObject progId="Equation.3" shapeId="17445" r:id="rId44">
          <objectPr defaultSize="0" r:id="rId5">
            <anchor moveWithCells="1">
              <from>
                <xdr:col>0</xdr:col>
                <xdr:colOff>28575</xdr:colOff>
                <xdr:row>356</xdr:row>
                <xdr:rowOff>66675</xdr:rowOff>
              </from>
              <to>
                <xdr:col>0</xdr:col>
                <xdr:colOff>771525</xdr:colOff>
                <xdr:row>357</xdr:row>
                <xdr:rowOff>0</xdr:rowOff>
              </to>
            </anchor>
          </objectPr>
        </oleObject>
      </mc:Choice>
      <mc:Fallback>
        <oleObject progId="Equation.3" shapeId="17445" r:id="rId44"/>
      </mc:Fallback>
    </mc:AlternateContent>
    <mc:AlternateContent xmlns:mc="http://schemas.openxmlformats.org/markup-compatibility/2006">
      <mc:Choice Requires="x14">
        <oleObject progId="Equation.3" shapeId="17446" r:id="rId45">
          <objectPr defaultSize="0" r:id="rId7">
            <anchor moveWithCells="1">
              <from>
                <xdr:col>0</xdr:col>
                <xdr:colOff>28575</xdr:colOff>
                <xdr:row>357</xdr:row>
                <xdr:rowOff>66675</xdr:rowOff>
              </from>
              <to>
                <xdr:col>0</xdr:col>
                <xdr:colOff>771525</xdr:colOff>
                <xdr:row>358</xdr:row>
                <xdr:rowOff>0</xdr:rowOff>
              </to>
            </anchor>
          </objectPr>
        </oleObject>
      </mc:Choice>
      <mc:Fallback>
        <oleObject progId="Equation.3" shapeId="17446" r:id="rId45"/>
      </mc:Fallback>
    </mc:AlternateContent>
    <mc:AlternateContent xmlns:mc="http://schemas.openxmlformats.org/markup-compatibility/2006">
      <mc:Choice Requires="x14">
        <oleObject progId="Equation.3" shapeId="17447" r:id="rId46">
          <objectPr defaultSize="0" r:id="rId9">
            <anchor moveWithCells="1">
              <from>
                <xdr:col>0</xdr:col>
                <xdr:colOff>19050</xdr:colOff>
                <xdr:row>358</xdr:row>
                <xdr:rowOff>66675</xdr:rowOff>
              </from>
              <to>
                <xdr:col>0</xdr:col>
                <xdr:colOff>752475</xdr:colOff>
                <xdr:row>359</xdr:row>
                <xdr:rowOff>0</xdr:rowOff>
              </to>
            </anchor>
          </objectPr>
        </oleObject>
      </mc:Choice>
      <mc:Fallback>
        <oleObject progId="Equation.3" shapeId="17447" r:id="rId46"/>
      </mc:Fallback>
    </mc:AlternateContent>
    <mc:AlternateContent xmlns:mc="http://schemas.openxmlformats.org/markup-compatibility/2006">
      <mc:Choice Requires="x14">
        <oleObject progId="Equation.3" shapeId="17448" r:id="rId47">
          <objectPr defaultSize="0" r:id="rId11">
            <anchor moveWithCells="1">
              <from>
                <xdr:col>0</xdr:col>
                <xdr:colOff>28575</xdr:colOff>
                <xdr:row>359</xdr:row>
                <xdr:rowOff>66675</xdr:rowOff>
              </from>
              <to>
                <xdr:col>0</xdr:col>
                <xdr:colOff>762000</xdr:colOff>
                <xdr:row>359</xdr:row>
                <xdr:rowOff>295275</xdr:rowOff>
              </to>
            </anchor>
          </objectPr>
        </oleObject>
      </mc:Choice>
      <mc:Fallback>
        <oleObject progId="Equation.3" shapeId="17448" r:id="rId47"/>
      </mc:Fallback>
    </mc:AlternateContent>
    <mc:AlternateContent xmlns:mc="http://schemas.openxmlformats.org/markup-compatibility/2006">
      <mc:Choice Requires="x14">
        <oleObject progId="Equation.3" shapeId="17453" r:id="rId48">
          <objectPr defaultSize="0" r:id="rId5">
            <anchor moveWithCells="1">
              <from>
                <xdr:col>0</xdr:col>
                <xdr:colOff>28575</xdr:colOff>
                <xdr:row>394</xdr:row>
                <xdr:rowOff>66675</xdr:rowOff>
              </from>
              <to>
                <xdr:col>0</xdr:col>
                <xdr:colOff>771525</xdr:colOff>
                <xdr:row>394</xdr:row>
                <xdr:rowOff>295275</xdr:rowOff>
              </to>
            </anchor>
          </objectPr>
        </oleObject>
      </mc:Choice>
      <mc:Fallback>
        <oleObject progId="Equation.3" shapeId="17453" r:id="rId48"/>
      </mc:Fallback>
    </mc:AlternateContent>
    <mc:AlternateContent xmlns:mc="http://schemas.openxmlformats.org/markup-compatibility/2006">
      <mc:Choice Requires="x14">
        <oleObject progId="Equation.3" shapeId="17454" r:id="rId49">
          <objectPr defaultSize="0" r:id="rId7">
            <anchor moveWithCells="1">
              <from>
                <xdr:col>0</xdr:col>
                <xdr:colOff>28575</xdr:colOff>
                <xdr:row>395</xdr:row>
                <xdr:rowOff>66675</xdr:rowOff>
              </from>
              <to>
                <xdr:col>0</xdr:col>
                <xdr:colOff>771525</xdr:colOff>
                <xdr:row>395</xdr:row>
                <xdr:rowOff>295275</xdr:rowOff>
              </to>
            </anchor>
          </objectPr>
        </oleObject>
      </mc:Choice>
      <mc:Fallback>
        <oleObject progId="Equation.3" shapeId="17454" r:id="rId49"/>
      </mc:Fallback>
    </mc:AlternateContent>
    <mc:AlternateContent xmlns:mc="http://schemas.openxmlformats.org/markup-compatibility/2006">
      <mc:Choice Requires="x14">
        <oleObject progId="Equation.3" shapeId="17455" r:id="rId50">
          <objectPr defaultSize="0" r:id="rId9">
            <anchor moveWithCells="1">
              <from>
                <xdr:col>0</xdr:col>
                <xdr:colOff>19050</xdr:colOff>
                <xdr:row>396</xdr:row>
                <xdr:rowOff>66675</xdr:rowOff>
              </from>
              <to>
                <xdr:col>0</xdr:col>
                <xdr:colOff>752475</xdr:colOff>
                <xdr:row>396</xdr:row>
                <xdr:rowOff>295275</xdr:rowOff>
              </to>
            </anchor>
          </objectPr>
        </oleObject>
      </mc:Choice>
      <mc:Fallback>
        <oleObject progId="Equation.3" shapeId="17455" r:id="rId50"/>
      </mc:Fallback>
    </mc:AlternateContent>
    <mc:AlternateContent xmlns:mc="http://schemas.openxmlformats.org/markup-compatibility/2006">
      <mc:Choice Requires="x14">
        <oleObject progId="Equation.3" shapeId="17456" r:id="rId51">
          <objectPr defaultSize="0" r:id="rId11">
            <anchor moveWithCells="1">
              <from>
                <xdr:col>0</xdr:col>
                <xdr:colOff>28575</xdr:colOff>
                <xdr:row>397</xdr:row>
                <xdr:rowOff>66675</xdr:rowOff>
              </from>
              <to>
                <xdr:col>0</xdr:col>
                <xdr:colOff>762000</xdr:colOff>
                <xdr:row>397</xdr:row>
                <xdr:rowOff>295275</xdr:rowOff>
              </to>
            </anchor>
          </objectPr>
        </oleObject>
      </mc:Choice>
      <mc:Fallback>
        <oleObject progId="Equation.3" shapeId="17456" r:id="rId51"/>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tabColor theme="7" tint="0.39997558519241921"/>
  </sheetPr>
  <dimension ref="A1:F63"/>
  <sheetViews>
    <sheetView topLeftCell="A40" zoomScaleNormal="100" workbookViewId="0">
      <selection activeCell="L62" sqref="L62"/>
    </sheetView>
  </sheetViews>
  <sheetFormatPr defaultRowHeight="21" x14ac:dyDescent="0.45"/>
  <cols>
    <col min="1" max="1" width="19.140625" style="129" customWidth="1"/>
    <col min="2" max="2" width="9.140625" style="129"/>
    <col min="3" max="3" width="13.7109375" style="129" customWidth="1"/>
    <col min="4" max="4" width="17.140625" style="129" customWidth="1"/>
    <col min="5" max="256" width="9.140625" style="129"/>
    <col min="257" max="257" width="19.140625" style="129" customWidth="1"/>
    <col min="258" max="258" width="9.140625" style="129"/>
    <col min="259" max="259" width="13.7109375" style="129" customWidth="1"/>
    <col min="260" max="260" width="17.140625" style="129" customWidth="1"/>
    <col min="261" max="512" width="9.140625" style="129"/>
    <col min="513" max="513" width="19.140625" style="129" customWidth="1"/>
    <col min="514" max="514" width="9.140625" style="129"/>
    <col min="515" max="515" width="13.7109375" style="129" customWidth="1"/>
    <col min="516" max="516" width="17.140625" style="129" customWidth="1"/>
    <col min="517" max="768" width="9.140625" style="129"/>
    <col min="769" max="769" width="19.140625" style="129" customWidth="1"/>
    <col min="770" max="770" width="9.140625" style="129"/>
    <col min="771" max="771" width="13.7109375" style="129" customWidth="1"/>
    <col min="772" max="772" width="17.140625" style="129" customWidth="1"/>
    <col min="773" max="1024" width="9.140625" style="129"/>
    <col min="1025" max="1025" width="19.140625" style="129" customWidth="1"/>
    <col min="1026" max="1026" width="9.140625" style="129"/>
    <col min="1027" max="1027" width="13.7109375" style="129" customWidth="1"/>
    <col min="1028" max="1028" width="17.140625" style="129" customWidth="1"/>
    <col min="1029" max="1280" width="9.140625" style="129"/>
    <col min="1281" max="1281" width="19.140625" style="129" customWidth="1"/>
    <col min="1282" max="1282" width="9.140625" style="129"/>
    <col min="1283" max="1283" width="13.7109375" style="129" customWidth="1"/>
    <col min="1284" max="1284" width="17.140625" style="129" customWidth="1"/>
    <col min="1285" max="1536" width="9.140625" style="129"/>
    <col min="1537" max="1537" width="19.140625" style="129" customWidth="1"/>
    <col min="1538" max="1538" width="9.140625" style="129"/>
    <col min="1539" max="1539" width="13.7109375" style="129" customWidth="1"/>
    <col min="1540" max="1540" width="17.140625" style="129" customWidth="1"/>
    <col min="1541" max="1792" width="9.140625" style="129"/>
    <col min="1793" max="1793" width="19.140625" style="129" customWidth="1"/>
    <col min="1794" max="1794" width="9.140625" style="129"/>
    <col min="1795" max="1795" width="13.7109375" style="129" customWidth="1"/>
    <col min="1796" max="1796" width="17.140625" style="129" customWidth="1"/>
    <col min="1797" max="2048" width="9.140625" style="129"/>
    <col min="2049" max="2049" width="19.140625" style="129" customWidth="1"/>
    <col min="2050" max="2050" width="9.140625" style="129"/>
    <col min="2051" max="2051" width="13.7109375" style="129" customWidth="1"/>
    <col min="2052" max="2052" width="17.140625" style="129" customWidth="1"/>
    <col min="2053" max="2304" width="9.140625" style="129"/>
    <col min="2305" max="2305" width="19.140625" style="129" customWidth="1"/>
    <col min="2306" max="2306" width="9.140625" style="129"/>
    <col min="2307" max="2307" width="13.7109375" style="129" customWidth="1"/>
    <col min="2308" max="2308" width="17.140625" style="129" customWidth="1"/>
    <col min="2309" max="2560" width="9.140625" style="129"/>
    <col min="2561" max="2561" width="19.140625" style="129" customWidth="1"/>
    <col min="2562" max="2562" width="9.140625" style="129"/>
    <col min="2563" max="2563" width="13.7109375" style="129" customWidth="1"/>
    <col min="2564" max="2564" width="17.140625" style="129" customWidth="1"/>
    <col min="2565" max="2816" width="9.140625" style="129"/>
    <col min="2817" max="2817" width="19.140625" style="129" customWidth="1"/>
    <col min="2818" max="2818" width="9.140625" style="129"/>
    <col min="2819" max="2819" width="13.7109375" style="129" customWidth="1"/>
    <col min="2820" max="2820" width="17.140625" style="129" customWidth="1"/>
    <col min="2821" max="3072" width="9.140625" style="129"/>
    <col min="3073" max="3073" width="19.140625" style="129" customWidth="1"/>
    <col min="3074" max="3074" width="9.140625" style="129"/>
    <col min="3075" max="3075" width="13.7109375" style="129" customWidth="1"/>
    <col min="3076" max="3076" width="17.140625" style="129" customWidth="1"/>
    <col min="3077" max="3328" width="9.140625" style="129"/>
    <col min="3329" max="3329" width="19.140625" style="129" customWidth="1"/>
    <col min="3330" max="3330" width="9.140625" style="129"/>
    <col min="3331" max="3331" width="13.7109375" style="129" customWidth="1"/>
    <col min="3332" max="3332" width="17.140625" style="129" customWidth="1"/>
    <col min="3333" max="3584" width="9.140625" style="129"/>
    <col min="3585" max="3585" width="19.140625" style="129" customWidth="1"/>
    <col min="3586" max="3586" width="9.140625" style="129"/>
    <col min="3587" max="3587" width="13.7109375" style="129" customWidth="1"/>
    <col min="3588" max="3588" width="17.140625" style="129" customWidth="1"/>
    <col min="3589" max="3840" width="9.140625" style="129"/>
    <col min="3841" max="3841" width="19.140625" style="129" customWidth="1"/>
    <col min="3842" max="3842" width="9.140625" style="129"/>
    <col min="3843" max="3843" width="13.7109375" style="129" customWidth="1"/>
    <col min="3844" max="3844" width="17.140625" style="129" customWidth="1"/>
    <col min="3845" max="4096" width="9.140625" style="129"/>
    <col min="4097" max="4097" width="19.140625" style="129" customWidth="1"/>
    <col min="4098" max="4098" width="9.140625" style="129"/>
    <col min="4099" max="4099" width="13.7109375" style="129" customWidth="1"/>
    <col min="4100" max="4100" width="17.140625" style="129" customWidth="1"/>
    <col min="4101" max="4352" width="9.140625" style="129"/>
    <col min="4353" max="4353" width="19.140625" style="129" customWidth="1"/>
    <col min="4354" max="4354" width="9.140625" style="129"/>
    <col min="4355" max="4355" width="13.7109375" style="129" customWidth="1"/>
    <col min="4356" max="4356" width="17.140625" style="129" customWidth="1"/>
    <col min="4357" max="4608" width="9.140625" style="129"/>
    <col min="4609" max="4609" width="19.140625" style="129" customWidth="1"/>
    <col min="4610" max="4610" width="9.140625" style="129"/>
    <col min="4611" max="4611" width="13.7109375" style="129" customWidth="1"/>
    <col min="4612" max="4612" width="17.140625" style="129" customWidth="1"/>
    <col min="4613" max="4864" width="9.140625" style="129"/>
    <col min="4865" max="4865" width="19.140625" style="129" customWidth="1"/>
    <col min="4866" max="4866" width="9.140625" style="129"/>
    <col min="4867" max="4867" width="13.7109375" style="129" customWidth="1"/>
    <col min="4868" max="4868" width="17.140625" style="129" customWidth="1"/>
    <col min="4869" max="5120" width="9.140625" style="129"/>
    <col min="5121" max="5121" width="19.140625" style="129" customWidth="1"/>
    <col min="5122" max="5122" width="9.140625" style="129"/>
    <col min="5123" max="5123" width="13.7109375" style="129" customWidth="1"/>
    <col min="5124" max="5124" width="17.140625" style="129" customWidth="1"/>
    <col min="5125" max="5376" width="9.140625" style="129"/>
    <col min="5377" max="5377" width="19.140625" style="129" customWidth="1"/>
    <col min="5378" max="5378" width="9.140625" style="129"/>
    <col min="5379" max="5379" width="13.7109375" style="129" customWidth="1"/>
    <col min="5380" max="5380" width="17.140625" style="129" customWidth="1"/>
    <col min="5381" max="5632" width="9.140625" style="129"/>
    <col min="5633" max="5633" width="19.140625" style="129" customWidth="1"/>
    <col min="5634" max="5634" width="9.140625" style="129"/>
    <col min="5635" max="5635" width="13.7109375" style="129" customWidth="1"/>
    <col min="5636" max="5636" width="17.140625" style="129" customWidth="1"/>
    <col min="5637" max="5888" width="9.140625" style="129"/>
    <col min="5889" max="5889" width="19.140625" style="129" customWidth="1"/>
    <col min="5890" max="5890" width="9.140625" style="129"/>
    <col min="5891" max="5891" width="13.7109375" style="129" customWidth="1"/>
    <col min="5892" max="5892" width="17.140625" style="129" customWidth="1"/>
    <col min="5893" max="6144" width="9.140625" style="129"/>
    <col min="6145" max="6145" width="19.140625" style="129" customWidth="1"/>
    <col min="6146" max="6146" width="9.140625" style="129"/>
    <col min="6147" max="6147" width="13.7109375" style="129" customWidth="1"/>
    <col min="6148" max="6148" width="17.140625" style="129" customWidth="1"/>
    <col min="6149" max="6400" width="9.140625" style="129"/>
    <col min="6401" max="6401" width="19.140625" style="129" customWidth="1"/>
    <col min="6402" max="6402" width="9.140625" style="129"/>
    <col min="6403" max="6403" width="13.7109375" style="129" customWidth="1"/>
    <col min="6404" max="6404" width="17.140625" style="129" customWidth="1"/>
    <col min="6405" max="6656" width="9.140625" style="129"/>
    <col min="6657" max="6657" width="19.140625" style="129" customWidth="1"/>
    <col min="6658" max="6658" width="9.140625" style="129"/>
    <col min="6659" max="6659" width="13.7109375" style="129" customWidth="1"/>
    <col min="6660" max="6660" width="17.140625" style="129" customWidth="1"/>
    <col min="6661" max="6912" width="9.140625" style="129"/>
    <col min="6913" max="6913" width="19.140625" style="129" customWidth="1"/>
    <col min="6914" max="6914" width="9.140625" style="129"/>
    <col min="6915" max="6915" width="13.7109375" style="129" customWidth="1"/>
    <col min="6916" max="6916" width="17.140625" style="129" customWidth="1"/>
    <col min="6917" max="7168" width="9.140625" style="129"/>
    <col min="7169" max="7169" width="19.140625" style="129" customWidth="1"/>
    <col min="7170" max="7170" width="9.140625" style="129"/>
    <col min="7171" max="7171" width="13.7109375" style="129" customWidth="1"/>
    <col min="7172" max="7172" width="17.140625" style="129" customWidth="1"/>
    <col min="7173" max="7424" width="9.140625" style="129"/>
    <col min="7425" max="7425" width="19.140625" style="129" customWidth="1"/>
    <col min="7426" max="7426" width="9.140625" style="129"/>
    <col min="7427" max="7427" width="13.7109375" style="129" customWidth="1"/>
    <col min="7428" max="7428" width="17.140625" style="129" customWidth="1"/>
    <col min="7429" max="7680" width="9.140625" style="129"/>
    <col min="7681" max="7681" width="19.140625" style="129" customWidth="1"/>
    <col min="7682" max="7682" width="9.140625" style="129"/>
    <col min="7683" max="7683" width="13.7109375" style="129" customWidth="1"/>
    <col min="7684" max="7684" width="17.140625" style="129" customWidth="1"/>
    <col min="7685" max="7936" width="9.140625" style="129"/>
    <col min="7937" max="7937" width="19.140625" style="129" customWidth="1"/>
    <col min="7938" max="7938" width="9.140625" style="129"/>
    <col min="7939" max="7939" width="13.7109375" style="129" customWidth="1"/>
    <col min="7940" max="7940" width="17.140625" style="129" customWidth="1"/>
    <col min="7941" max="8192" width="9.140625" style="129"/>
    <col min="8193" max="8193" width="19.140625" style="129" customWidth="1"/>
    <col min="8194" max="8194" width="9.140625" style="129"/>
    <col min="8195" max="8195" width="13.7109375" style="129" customWidth="1"/>
    <col min="8196" max="8196" width="17.140625" style="129" customWidth="1"/>
    <col min="8197" max="8448" width="9.140625" style="129"/>
    <col min="8449" max="8449" width="19.140625" style="129" customWidth="1"/>
    <col min="8450" max="8450" width="9.140625" style="129"/>
    <col min="8451" max="8451" width="13.7109375" style="129" customWidth="1"/>
    <col min="8452" max="8452" width="17.140625" style="129" customWidth="1"/>
    <col min="8453" max="8704" width="9.140625" style="129"/>
    <col min="8705" max="8705" width="19.140625" style="129" customWidth="1"/>
    <col min="8706" max="8706" width="9.140625" style="129"/>
    <col min="8707" max="8707" width="13.7109375" style="129" customWidth="1"/>
    <col min="8708" max="8708" width="17.140625" style="129" customWidth="1"/>
    <col min="8709" max="8960" width="9.140625" style="129"/>
    <col min="8961" max="8961" width="19.140625" style="129" customWidth="1"/>
    <col min="8962" max="8962" width="9.140625" style="129"/>
    <col min="8963" max="8963" width="13.7109375" style="129" customWidth="1"/>
    <col min="8964" max="8964" width="17.140625" style="129" customWidth="1"/>
    <col min="8965" max="9216" width="9.140625" style="129"/>
    <col min="9217" max="9217" width="19.140625" style="129" customWidth="1"/>
    <col min="9218" max="9218" width="9.140625" style="129"/>
    <col min="9219" max="9219" width="13.7109375" style="129" customWidth="1"/>
    <col min="9220" max="9220" width="17.140625" style="129" customWidth="1"/>
    <col min="9221" max="9472" width="9.140625" style="129"/>
    <col min="9473" max="9473" width="19.140625" style="129" customWidth="1"/>
    <col min="9474" max="9474" width="9.140625" style="129"/>
    <col min="9475" max="9475" width="13.7109375" style="129" customWidth="1"/>
    <col min="9476" max="9476" width="17.140625" style="129" customWidth="1"/>
    <col min="9477" max="9728" width="9.140625" style="129"/>
    <col min="9729" max="9729" width="19.140625" style="129" customWidth="1"/>
    <col min="9730" max="9730" width="9.140625" style="129"/>
    <col min="9731" max="9731" width="13.7109375" style="129" customWidth="1"/>
    <col min="9732" max="9732" width="17.140625" style="129" customWidth="1"/>
    <col min="9733" max="9984" width="9.140625" style="129"/>
    <col min="9985" max="9985" width="19.140625" style="129" customWidth="1"/>
    <col min="9986" max="9986" width="9.140625" style="129"/>
    <col min="9987" max="9987" width="13.7109375" style="129" customWidth="1"/>
    <col min="9988" max="9988" width="17.140625" style="129" customWidth="1"/>
    <col min="9989" max="10240" width="9.140625" style="129"/>
    <col min="10241" max="10241" width="19.140625" style="129" customWidth="1"/>
    <col min="10242" max="10242" width="9.140625" style="129"/>
    <col min="10243" max="10243" width="13.7109375" style="129" customWidth="1"/>
    <col min="10244" max="10244" width="17.140625" style="129" customWidth="1"/>
    <col min="10245" max="10496" width="9.140625" style="129"/>
    <col min="10497" max="10497" width="19.140625" style="129" customWidth="1"/>
    <col min="10498" max="10498" width="9.140625" style="129"/>
    <col min="10499" max="10499" width="13.7109375" style="129" customWidth="1"/>
    <col min="10500" max="10500" width="17.140625" style="129" customWidth="1"/>
    <col min="10501" max="10752" width="9.140625" style="129"/>
    <col min="10753" max="10753" width="19.140625" style="129" customWidth="1"/>
    <col min="10754" max="10754" width="9.140625" style="129"/>
    <col min="10755" max="10755" width="13.7109375" style="129" customWidth="1"/>
    <col min="10756" max="10756" width="17.140625" style="129" customWidth="1"/>
    <col min="10757" max="11008" width="9.140625" style="129"/>
    <col min="11009" max="11009" width="19.140625" style="129" customWidth="1"/>
    <col min="11010" max="11010" width="9.140625" style="129"/>
    <col min="11011" max="11011" width="13.7109375" style="129" customWidth="1"/>
    <col min="11012" max="11012" width="17.140625" style="129" customWidth="1"/>
    <col min="11013" max="11264" width="9.140625" style="129"/>
    <col min="11265" max="11265" width="19.140625" style="129" customWidth="1"/>
    <col min="11266" max="11266" width="9.140625" style="129"/>
    <col min="11267" max="11267" width="13.7109375" style="129" customWidth="1"/>
    <col min="11268" max="11268" width="17.140625" style="129" customWidth="1"/>
    <col min="11269" max="11520" width="9.140625" style="129"/>
    <col min="11521" max="11521" width="19.140625" style="129" customWidth="1"/>
    <col min="11522" max="11522" width="9.140625" style="129"/>
    <col min="11523" max="11523" width="13.7109375" style="129" customWidth="1"/>
    <col min="11524" max="11524" width="17.140625" style="129" customWidth="1"/>
    <col min="11525" max="11776" width="9.140625" style="129"/>
    <col min="11777" max="11777" width="19.140625" style="129" customWidth="1"/>
    <col min="11778" max="11778" width="9.140625" style="129"/>
    <col min="11779" max="11779" width="13.7109375" style="129" customWidth="1"/>
    <col min="11780" max="11780" width="17.140625" style="129" customWidth="1"/>
    <col min="11781" max="12032" width="9.140625" style="129"/>
    <col min="12033" max="12033" width="19.140625" style="129" customWidth="1"/>
    <col min="12034" max="12034" width="9.140625" style="129"/>
    <col min="12035" max="12035" width="13.7109375" style="129" customWidth="1"/>
    <col min="12036" max="12036" width="17.140625" style="129" customWidth="1"/>
    <col min="12037" max="12288" width="9.140625" style="129"/>
    <col min="12289" max="12289" width="19.140625" style="129" customWidth="1"/>
    <col min="12290" max="12290" width="9.140625" style="129"/>
    <col min="12291" max="12291" width="13.7109375" style="129" customWidth="1"/>
    <col min="12292" max="12292" width="17.140625" style="129" customWidth="1"/>
    <col min="12293" max="12544" width="9.140625" style="129"/>
    <col min="12545" max="12545" width="19.140625" style="129" customWidth="1"/>
    <col min="12546" max="12546" width="9.140625" style="129"/>
    <col min="12547" max="12547" width="13.7109375" style="129" customWidth="1"/>
    <col min="12548" max="12548" width="17.140625" style="129" customWidth="1"/>
    <col min="12549" max="12800" width="9.140625" style="129"/>
    <col min="12801" max="12801" width="19.140625" style="129" customWidth="1"/>
    <col min="12802" max="12802" width="9.140625" style="129"/>
    <col min="12803" max="12803" width="13.7109375" style="129" customWidth="1"/>
    <col min="12804" max="12804" width="17.140625" style="129" customWidth="1"/>
    <col min="12805" max="13056" width="9.140625" style="129"/>
    <col min="13057" max="13057" width="19.140625" style="129" customWidth="1"/>
    <col min="13058" max="13058" width="9.140625" style="129"/>
    <col min="13059" max="13059" width="13.7109375" style="129" customWidth="1"/>
    <col min="13060" max="13060" width="17.140625" style="129" customWidth="1"/>
    <col min="13061" max="13312" width="9.140625" style="129"/>
    <col min="13313" max="13313" width="19.140625" style="129" customWidth="1"/>
    <col min="13314" max="13314" width="9.140625" style="129"/>
    <col min="13315" max="13315" width="13.7109375" style="129" customWidth="1"/>
    <col min="13316" max="13316" width="17.140625" style="129" customWidth="1"/>
    <col min="13317" max="13568" width="9.140625" style="129"/>
    <col min="13569" max="13569" width="19.140625" style="129" customWidth="1"/>
    <col min="13570" max="13570" width="9.140625" style="129"/>
    <col min="13571" max="13571" width="13.7109375" style="129" customWidth="1"/>
    <col min="13572" max="13572" width="17.140625" style="129" customWidth="1"/>
    <col min="13573" max="13824" width="9.140625" style="129"/>
    <col min="13825" max="13825" width="19.140625" style="129" customWidth="1"/>
    <col min="13826" max="13826" width="9.140625" style="129"/>
    <col min="13827" max="13827" width="13.7109375" style="129" customWidth="1"/>
    <col min="13828" max="13828" width="17.140625" style="129" customWidth="1"/>
    <col min="13829" max="14080" width="9.140625" style="129"/>
    <col min="14081" max="14081" width="19.140625" style="129" customWidth="1"/>
    <col min="14082" max="14082" width="9.140625" style="129"/>
    <col min="14083" max="14083" width="13.7109375" style="129" customWidth="1"/>
    <col min="14084" max="14084" width="17.140625" style="129" customWidth="1"/>
    <col min="14085" max="14336" width="9.140625" style="129"/>
    <col min="14337" max="14337" width="19.140625" style="129" customWidth="1"/>
    <col min="14338" max="14338" width="9.140625" style="129"/>
    <col min="14339" max="14339" width="13.7109375" style="129" customWidth="1"/>
    <col min="14340" max="14340" width="17.140625" style="129" customWidth="1"/>
    <col min="14341" max="14592" width="9.140625" style="129"/>
    <col min="14593" max="14593" width="19.140625" style="129" customWidth="1"/>
    <col min="14594" max="14594" width="9.140625" style="129"/>
    <col min="14595" max="14595" width="13.7109375" style="129" customWidth="1"/>
    <col min="14596" max="14596" width="17.140625" style="129" customWidth="1"/>
    <col min="14597" max="14848" width="9.140625" style="129"/>
    <col min="14849" max="14849" width="19.140625" style="129" customWidth="1"/>
    <col min="14850" max="14850" width="9.140625" style="129"/>
    <col min="14851" max="14851" width="13.7109375" style="129" customWidth="1"/>
    <col min="14852" max="14852" width="17.140625" style="129" customWidth="1"/>
    <col min="14853" max="15104" width="9.140625" style="129"/>
    <col min="15105" max="15105" width="19.140625" style="129" customWidth="1"/>
    <col min="15106" max="15106" width="9.140625" style="129"/>
    <col min="15107" max="15107" width="13.7109375" style="129" customWidth="1"/>
    <col min="15108" max="15108" width="17.140625" style="129" customWidth="1"/>
    <col min="15109" max="15360" width="9.140625" style="129"/>
    <col min="15361" max="15361" width="19.140625" style="129" customWidth="1"/>
    <col min="15362" max="15362" width="9.140625" style="129"/>
    <col min="15363" max="15363" width="13.7109375" style="129" customWidth="1"/>
    <col min="15364" max="15364" width="17.140625" style="129" customWidth="1"/>
    <col min="15365" max="15616" width="9.140625" style="129"/>
    <col min="15617" max="15617" width="19.140625" style="129" customWidth="1"/>
    <col min="15618" max="15618" width="9.140625" style="129"/>
    <col min="15619" max="15619" width="13.7109375" style="129" customWidth="1"/>
    <col min="15620" max="15620" width="17.140625" style="129" customWidth="1"/>
    <col min="15621" max="15872" width="9.140625" style="129"/>
    <col min="15873" max="15873" width="19.140625" style="129" customWidth="1"/>
    <col min="15874" max="15874" width="9.140625" style="129"/>
    <col min="15875" max="15875" width="13.7109375" style="129" customWidth="1"/>
    <col min="15876" max="15876" width="17.140625" style="129" customWidth="1"/>
    <col min="15877" max="16128" width="9.140625" style="129"/>
    <col min="16129" max="16129" width="19.140625" style="129" customWidth="1"/>
    <col min="16130" max="16130" width="9.140625" style="129"/>
    <col min="16131" max="16131" width="13.7109375" style="129" customWidth="1"/>
    <col min="16132" max="16132" width="17.140625" style="129" customWidth="1"/>
    <col min="16133" max="16384" width="9.140625" style="129"/>
  </cols>
  <sheetData>
    <row r="1" spans="1:6" ht="21.75" thickBot="1" x14ac:dyDescent="0.5">
      <c r="A1" s="118" t="s">
        <v>271</v>
      </c>
      <c r="B1" s="118"/>
      <c r="C1" s="118"/>
      <c r="D1" s="118"/>
      <c r="E1" s="118"/>
    </row>
    <row r="2" spans="1:6" ht="21.75" thickBot="1" x14ac:dyDescent="0.5">
      <c r="A2" s="119" t="s">
        <v>272</v>
      </c>
      <c r="B2" s="120" t="s">
        <v>1</v>
      </c>
      <c r="C2" s="121" t="s">
        <v>143</v>
      </c>
      <c r="D2" s="122" t="s">
        <v>171</v>
      </c>
      <c r="E2" s="119" t="s">
        <v>273</v>
      </c>
      <c r="F2" s="119" t="s">
        <v>274</v>
      </c>
    </row>
    <row r="3" spans="1:6" x14ac:dyDescent="0.45">
      <c r="A3" s="123" t="s">
        <v>275</v>
      </c>
      <c r="B3" s="124" t="s">
        <v>276</v>
      </c>
      <c r="C3" s="125" t="s">
        <v>291</v>
      </c>
      <c r="D3" s="125" t="s">
        <v>6</v>
      </c>
      <c r="E3" s="130">
        <v>1</v>
      </c>
      <c r="F3" s="130">
        <v>1</v>
      </c>
    </row>
    <row r="4" spans="1:6" ht="21.75" thickBot="1" x14ac:dyDescent="0.5">
      <c r="A4" s="126" t="s">
        <v>277</v>
      </c>
      <c r="B4" s="127" t="s">
        <v>276</v>
      </c>
      <c r="C4" s="128" t="s">
        <v>278</v>
      </c>
      <c r="D4" s="128" t="s">
        <v>6</v>
      </c>
      <c r="E4" s="131">
        <v>0.5</v>
      </c>
      <c r="F4" s="131">
        <v>0.1</v>
      </c>
    </row>
    <row r="5" spans="1:6" x14ac:dyDescent="0.45">
      <c r="A5" s="129" t="s">
        <v>279</v>
      </c>
    </row>
    <row r="6" spans="1:6" x14ac:dyDescent="0.45">
      <c r="A6" s="129" t="s">
        <v>280</v>
      </c>
    </row>
    <row r="7" spans="1:6" x14ac:dyDescent="0.45">
      <c r="A7" s="129" t="s">
        <v>281</v>
      </c>
    </row>
    <row r="9" spans="1:6" ht="21.75" thickBot="1" x14ac:dyDescent="0.5">
      <c r="A9" s="118" t="s">
        <v>282</v>
      </c>
      <c r="B9" s="118"/>
      <c r="C9" s="118"/>
      <c r="D9" s="118"/>
      <c r="E9" s="118"/>
    </row>
    <row r="10" spans="1:6" ht="21.75" thickBot="1" x14ac:dyDescent="0.5">
      <c r="A10" s="119" t="s">
        <v>272</v>
      </c>
      <c r="B10" s="120" t="s">
        <v>1</v>
      </c>
      <c r="C10" s="121" t="s">
        <v>147</v>
      </c>
      <c r="D10" s="122" t="s">
        <v>171</v>
      </c>
      <c r="E10" s="119" t="s">
        <v>273</v>
      </c>
      <c r="F10" s="119" t="s">
        <v>274</v>
      </c>
    </row>
    <row r="11" spans="1:6" x14ac:dyDescent="0.45">
      <c r="A11" s="123" t="s">
        <v>275</v>
      </c>
      <c r="B11" s="124" t="s">
        <v>276</v>
      </c>
      <c r="C11" s="125" t="s">
        <v>292</v>
      </c>
      <c r="D11" s="125" t="s">
        <v>6</v>
      </c>
      <c r="E11" s="130">
        <v>1</v>
      </c>
      <c r="F11" s="130">
        <v>1</v>
      </c>
    </row>
    <row r="12" spans="1:6" ht="21.75" thickBot="1" x14ac:dyDescent="0.5">
      <c r="A12" s="126" t="s">
        <v>277</v>
      </c>
      <c r="B12" s="127" t="s">
        <v>276</v>
      </c>
      <c r="C12" s="128" t="s">
        <v>283</v>
      </c>
      <c r="D12" s="128">
        <v>5.0000000000000001E-3</v>
      </c>
      <c r="E12" s="131">
        <v>0.5</v>
      </c>
      <c r="F12" s="131">
        <v>0.1</v>
      </c>
    </row>
    <row r="13" spans="1:6" x14ac:dyDescent="0.45">
      <c r="A13" s="129" t="s">
        <v>279</v>
      </c>
    </row>
    <row r="14" spans="1:6" x14ac:dyDescent="0.45">
      <c r="A14" s="129" t="s">
        <v>280</v>
      </c>
    </row>
    <row r="15" spans="1:6" x14ac:dyDescent="0.45">
      <c r="A15" s="129" t="s">
        <v>281</v>
      </c>
    </row>
    <row r="17" spans="1:6" ht="21.75" thickBot="1" x14ac:dyDescent="0.5">
      <c r="A17" s="118" t="s">
        <v>284</v>
      </c>
      <c r="B17" s="118"/>
      <c r="C17" s="118"/>
      <c r="D17" s="118"/>
      <c r="E17" s="118"/>
    </row>
    <row r="18" spans="1:6" ht="21.75" thickBot="1" x14ac:dyDescent="0.5">
      <c r="A18" s="119" t="s">
        <v>272</v>
      </c>
      <c r="B18" s="120" t="s">
        <v>1</v>
      </c>
      <c r="C18" s="121" t="s">
        <v>157</v>
      </c>
      <c r="D18" s="122" t="s">
        <v>171</v>
      </c>
      <c r="E18" s="119" t="s">
        <v>273</v>
      </c>
      <c r="F18" s="119" t="s">
        <v>274</v>
      </c>
    </row>
    <row r="19" spans="1:6" x14ac:dyDescent="0.45">
      <c r="A19" s="123" t="s">
        <v>275</v>
      </c>
      <c r="B19" s="124" t="s">
        <v>276</v>
      </c>
      <c r="C19" s="125">
        <v>0.19800000000000001</v>
      </c>
      <c r="D19" s="125">
        <v>6.0000000000000001E-3</v>
      </c>
      <c r="E19" s="130">
        <v>1</v>
      </c>
      <c r="F19" s="130">
        <v>1</v>
      </c>
    </row>
    <row r="20" spans="1:6" ht="21.75" thickBot="1" x14ac:dyDescent="0.5">
      <c r="A20" s="126" t="s">
        <v>277</v>
      </c>
      <c r="B20" s="127" t="s">
        <v>276</v>
      </c>
      <c r="C20" s="128" t="s">
        <v>283</v>
      </c>
      <c r="D20" s="128">
        <v>1.4999999999999999E-2</v>
      </c>
      <c r="E20" s="131">
        <v>0.5</v>
      </c>
      <c r="F20" s="131">
        <v>0.1</v>
      </c>
    </row>
    <row r="21" spans="1:6" x14ac:dyDescent="0.45">
      <c r="A21" s="129" t="s">
        <v>279</v>
      </c>
    </row>
    <row r="22" spans="1:6" x14ac:dyDescent="0.45">
      <c r="A22" s="129" t="s">
        <v>280</v>
      </c>
    </row>
    <row r="23" spans="1:6" x14ac:dyDescent="0.45">
      <c r="A23" s="129" t="s">
        <v>281</v>
      </c>
    </row>
    <row r="25" spans="1:6" ht="21.75" thickBot="1" x14ac:dyDescent="0.5">
      <c r="A25" s="118" t="s">
        <v>285</v>
      </c>
      <c r="B25" s="118"/>
      <c r="C25" s="118"/>
      <c r="D25" s="118"/>
      <c r="E25" s="118"/>
    </row>
    <row r="26" spans="1:6" ht="21.75" thickBot="1" x14ac:dyDescent="0.5">
      <c r="A26" s="119" t="s">
        <v>272</v>
      </c>
      <c r="B26" s="120" t="s">
        <v>1</v>
      </c>
      <c r="C26" s="121" t="s">
        <v>164</v>
      </c>
      <c r="D26" s="122" t="s">
        <v>171</v>
      </c>
      <c r="E26" s="119" t="s">
        <v>273</v>
      </c>
      <c r="F26" s="119" t="s">
        <v>274</v>
      </c>
    </row>
    <row r="27" spans="1:6" x14ac:dyDescent="0.45">
      <c r="A27" s="123" t="s">
        <v>275</v>
      </c>
      <c r="B27" s="124" t="s">
        <v>276</v>
      </c>
      <c r="C27" s="125">
        <v>0.123</v>
      </c>
      <c r="D27" s="125">
        <v>1.4999999999999999E-2</v>
      </c>
      <c r="E27" s="130">
        <v>1</v>
      </c>
      <c r="F27" s="130">
        <v>1</v>
      </c>
    </row>
    <row r="28" spans="1:6" ht="21.75" thickBot="1" x14ac:dyDescent="0.5">
      <c r="A28" s="126" t="s">
        <v>277</v>
      </c>
      <c r="B28" s="127" t="s">
        <v>276</v>
      </c>
      <c r="C28" s="128">
        <v>1.2E-2</v>
      </c>
      <c r="D28" s="128">
        <v>6.0000000000000001E-3</v>
      </c>
      <c r="E28" s="131">
        <v>0.5</v>
      </c>
      <c r="F28" s="131">
        <v>0.1</v>
      </c>
    </row>
    <row r="29" spans="1:6" x14ac:dyDescent="0.45">
      <c r="A29" s="129" t="s">
        <v>279</v>
      </c>
    </row>
    <row r="30" spans="1:6" x14ac:dyDescent="0.45">
      <c r="A30" s="129" t="s">
        <v>280</v>
      </c>
    </row>
    <row r="31" spans="1:6" x14ac:dyDescent="0.45">
      <c r="A31" s="129" t="s">
        <v>281</v>
      </c>
    </row>
    <row r="33" spans="1:6" ht="21.75" thickBot="1" x14ac:dyDescent="0.5">
      <c r="A33" s="118" t="s">
        <v>286</v>
      </c>
      <c r="B33" s="118"/>
      <c r="C33" s="118"/>
      <c r="D33" s="118"/>
      <c r="E33" s="118"/>
    </row>
    <row r="34" spans="1:6" ht="21.75" thickBot="1" x14ac:dyDescent="0.5">
      <c r="A34" s="119" t="s">
        <v>272</v>
      </c>
      <c r="B34" s="120" t="s">
        <v>1</v>
      </c>
      <c r="C34" s="121" t="s">
        <v>121</v>
      </c>
      <c r="D34" s="122" t="s">
        <v>171</v>
      </c>
      <c r="E34" s="119" t="s">
        <v>273</v>
      </c>
      <c r="F34" s="119" t="s">
        <v>274</v>
      </c>
    </row>
    <row r="35" spans="1:6" x14ac:dyDescent="0.45">
      <c r="A35" s="123" t="s">
        <v>275</v>
      </c>
      <c r="B35" s="124" t="s">
        <v>276</v>
      </c>
      <c r="C35" s="132">
        <v>7.0000000000000007E-2</v>
      </c>
      <c r="D35" s="125">
        <v>1.4999999999999999E-2</v>
      </c>
      <c r="E35" s="130">
        <v>1</v>
      </c>
      <c r="F35" s="130">
        <v>1</v>
      </c>
    </row>
    <row r="36" spans="1:6" ht="21.75" thickBot="1" x14ac:dyDescent="0.5">
      <c r="A36" s="126" t="s">
        <v>277</v>
      </c>
      <c r="B36" s="127" t="s">
        <v>276</v>
      </c>
      <c r="C36" s="128">
        <v>8.0000000000000002E-3</v>
      </c>
      <c r="D36" s="128">
        <v>6.0000000000000001E-3</v>
      </c>
      <c r="E36" s="131">
        <v>0.5</v>
      </c>
      <c r="F36" s="131">
        <v>0.1</v>
      </c>
    </row>
    <row r="37" spans="1:6" x14ac:dyDescent="0.45">
      <c r="A37" s="129" t="s">
        <v>279</v>
      </c>
    </row>
    <row r="38" spans="1:6" x14ac:dyDescent="0.45">
      <c r="A38" s="129" t="s">
        <v>280</v>
      </c>
    </row>
    <row r="39" spans="1:6" x14ac:dyDescent="0.45">
      <c r="A39" s="129" t="s">
        <v>281</v>
      </c>
    </row>
    <row r="41" spans="1:6" ht="21.75" thickBot="1" x14ac:dyDescent="0.5">
      <c r="A41" s="118" t="s">
        <v>287</v>
      </c>
      <c r="B41" s="118"/>
      <c r="C41" s="118"/>
      <c r="D41" s="118"/>
      <c r="E41" s="118"/>
    </row>
    <row r="42" spans="1:6" ht="21.75" thickBot="1" x14ac:dyDescent="0.5">
      <c r="A42" s="119" t="s">
        <v>272</v>
      </c>
      <c r="B42" s="120" t="s">
        <v>1</v>
      </c>
      <c r="C42" s="121" t="s">
        <v>184</v>
      </c>
      <c r="D42" s="122" t="s">
        <v>171</v>
      </c>
      <c r="E42" s="119" t="s">
        <v>273</v>
      </c>
      <c r="F42" s="119" t="s">
        <v>274</v>
      </c>
    </row>
    <row r="43" spans="1:6" x14ac:dyDescent="0.45">
      <c r="A43" s="123" t="s">
        <v>275</v>
      </c>
      <c r="B43" s="124" t="s">
        <v>276</v>
      </c>
      <c r="C43" s="132">
        <v>0.14699999999999999</v>
      </c>
      <c r="D43" s="125">
        <v>1.4999999999999999E-2</v>
      </c>
      <c r="E43" s="130">
        <v>1</v>
      </c>
      <c r="F43" s="130">
        <v>1</v>
      </c>
    </row>
    <row r="44" spans="1:6" ht="21.75" thickBot="1" x14ac:dyDescent="0.5">
      <c r="A44" s="126" t="s">
        <v>277</v>
      </c>
      <c r="B44" s="127" t="s">
        <v>276</v>
      </c>
      <c r="C44" s="128">
        <v>1.2999999999999999E-2</v>
      </c>
      <c r="D44" s="128">
        <v>6.0000000000000001E-3</v>
      </c>
      <c r="E44" s="131">
        <v>0.5</v>
      </c>
      <c r="F44" s="131">
        <v>0.1</v>
      </c>
    </row>
    <row r="45" spans="1:6" x14ac:dyDescent="0.45">
      <c r="A45" s="129" t="s">
        <v>279</v>
      </c>
    </row>
    <row r="46" spans="1:6" x14ac:dyDescent="0.45">
      <c r="A46" s="129" t="s">
        <v>280</v>
      </c>
    </row>
    <row r="47" spans="1:6" x14ac:dyDescent="0.45">
      <c r="A47" s="129" t="s">
        <v>281</v>
      </c>
    </row>
    <row r="49" spans="1:6" ht="21.75" thickBot="1" x14ac:dyDescent="0.5">
      <c r="A49" s="118" t="s">
        <v>293</v>
      </c>
      <c r="B49" s="118"/>
      <c r="C49" s="118"/>
      <c r="D49" s="118"/>
      <c r="E49" s="118"/>
    </row>
    <row r="50" spans="1:6" ht="21.75" thickBot="1" x14ac:dyDescent="0.5">
      <c r="A50" s="119" t="s">
        <v>272</v>
      </c>
      <c r="B50" s="120" t="s">
        <v>1</v>
      </c>
      <c r="C50" s="121" t="s">
        <v>188</v>
      </c>
      <c r="D50" s="122" t="s">
        <v>171</v>
      </c>
      <c r="E50" s="119" t="s">
        <v>273</v>
      </c>
      <c r="F50" s="119" t="s">
        <v>274</v>
      </c>
    </row>
    <row r="51" spans="1:6" x14ac:dyDescent="0.45">
      <c r="A51" s="123" t="s">
        <v>275</v>
      </c>
      <c r="B51" s="124" t="s">
        <v>276</v>
      </c>
      <c r="C51" s="132">
        <v>9.1999999999999998E-2</v>
      </c>
      <c r="D51" s="125">
        <v>1.4999999999999999E-2</v>
      </c>
      <c r="E51" s="130">
        <v>1</v>
      </c>
      <c r="F51" s="130">
        <v>1</v>
      </c>
    </row>
    <row r="52" spans="1:6" ht="21.75" thickBot="1" x14ac:dyDescent="0.5">
      <c r="A52" s="126" t="s">
        <v>277</v>
      </c>
      <c r="B52" s="127" t="s">
        <v>276</v>
      </c>
      <c r="C52" s="133">
        <v>0.01</v>
      </c>
      <c r="D52" s="128">
        <v>6.0000000000000001E-3</v>
      </c>
      <c r="E52" s="131">
        <v>0.5</v>
      </c>
      <c r="F52" s="131">
        <v>0.1</v>
      </c>
    </row>
    <row r="53" spans="1:6" x14ac:dyDescent="0.45">
      <c r="A53" s="129" t="s">
        <v>279</v>
      </c>
    </row>
    <row r="54" spans="1:6" x14ac:dyDescent="0.45">
      <c r="A54" s="129" t="s">
        <v>280</v>
      </c>
    </row>
    <row r="55" spans="1:6" x14ac:dyDescent="0.45">
      <c r="A55" s="129" t="s">
        <v>281</v>
      </c>
    </row>
    <row r="57" spans="1:6" ht="21.75" thickBot="1" x14ac:dyDescent="0.5">
      <c r="A57" s="118" t="s">
        <v>301</v>
      </c>
      <c r="B57" s="118"/>
      <c r="C57" s="118"/>
      <c r="D57" s="118"/>
      <c r="E57" s="118"/>
    </row>
    <row r="58" spans="1:6" ht="21.75" thickBot="1" x14ac:dyDescent="0.5">
      <c r="A58" s="119" t="s">
        <v>272</v>
      </c>
      <c r="B58" s="120" t="s">
        <v>1</v>
      </c>
      <c r="C58" s="121" t="s">
        <v>299</v>
      </c>
      <c r="D58" s="122" t="s">
        <v>171</v>
      </c>
      <c r="E58" s="119" t="s">
        <v>273</v>
      </c>
      <c r="F58" s="119" t="s">
        <v>274</v>
      </c>
    </row>
    <row r="59" spans="1:6" x14ac:dyDescent="0.45">
      <c r="A59" s="123" t="s">
        <v>275</v>
      </c>
      <c r="B59" s="124" t="s">
        <v>276</v>
      </c>
      <c r="C59" s="132"/>
      <c r="D59" s="125">
        <v>1.4999999999999999E-2</v>
      </c>
      <c r="E59" s="130">
        <v>1</v>
      </c>
      <c r="F59" s="130">
        <v>1</v>
      </c>
    </row>
    <row r="60" spans="1:6" ht="21.75" thickBot="1" x14ac:dyDescent="0.5">
      <c r="A60" s="126" t="s">
        <v>277</v>
      </c>
      <c r="B60" s="127" t="s">
        <v>276</v>
      </c>
      <c r="C60" s="133"/>
      <c r="D60" s="128">
        <v>6.0000000000000001E-3</v>
      </c>
      <c r="E60" s="131">
        <v>0.5</v>
      </c>
      <c r="F60" s="131">
        <v>0.1</v>
      </c>
    </row>
    <row r="61" spans="1:6" x14ac:dyDescent="0.45">
      <c r="A61" s="129" t="s">
        <v>279</v>
      </c>
    </row>
    <row r="62" spans="1:6" x14ac:dyDescent="0.45">
      <c r="A62" s="129" t="s">
        <v>280</v>
      </c>
    </row>
    <row r="63" spans="1:6" x14ac:dyDescent="0.45">
      <c r="A63" s="129" t="s">
        <v>281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378F-A9D6-4F26-A0B5-D667939A1615}">
  <sheetPr>
    <tabColor indexed="11"/>
  </sheetPr>
  <dimension ref="A1:T275"/>
  <sheetViews>
    <sheetView showGridLines="0" zoomScale="55" zoomScaleNormal="55" workbookViewId="0">
      <selection activeCell="U263" sqref="U263"/>
    </sheetView>
  </sheetViews>
  <sheetFormatPr defaultRowHeight="24.95" customHeight="1" x14ac:dyDescent="0.2"/>
  <cols>
    <col min="1" max="1" width="8.5703125" style="136" customWidth="1"/>
    <col min="2" max="2" width="45.28515625" style="138" customWidth="1"/>
    <col min="3" max="3" width="25.85546875" style="138" customWidth="1"/>
    <col min="4" max="18" width="15.7109375" style="139" customWidth="1"/>
    <col min="19" max="19" width="41.28515625" style="138" customWidth="1"/>
    <col min="20" max="20" width="21.140625" style="138" customWidth="1"/>
    <col min="21" max="97" width="9.140625" style="138"/>
    <col min="98" max="98" width="13.42578125" style="138" customWidth="1"/>
    <col min="99" max="99" width="34.7109375" style="138" customWidth="1"/>
    <col min="100" max="100" width="20.85546875" style="138" customWidth="1"/>
    <col min="101" max="101" width="13.28515625" style="138" customWidth="1"/>
    <col min="102" max="102" width="10.7109375" style="138" customWidth="1"/>
    <col min="103" max="103" width="11.5703125" style="138" customWidth="1"/>
    <col min="104" max="104" width="11" style="138" customWidth="1"/>
    <col min="105" max="105" width="11.140625" style="138" customWidth="1"/>
    <col min="106" max="106" width="11" style="138" customWidth="1"/>
    <col min="107" max="107" width="12" style="138" customWidth="1"/>
    <col min="108" max="108" width="12.140625" style="138" customWidth="1"/>
    <col min="109" max="109" width="10.7109375" style="138" customWidth="1"/>
    <col min="110" max="110" width="10.85546875" style="138" customWidth="1"/>
    <col min="111" max="111" width="12.28515625" style="138" customWidth="1"/>
    <col min="112" max="112" width="11" style="138" customWidth="1"/>
    <col min="113" max="113" width="13.42578125" style="138" bestFit="1" customWidth="1"/>
    <col min="114" max="114" width="13" style="138" bestFit="1" customWidth="1"/>
    <col min="115" max="115" width="14" style="138" bestFit="1" customWidth="1"/>
    <col min="116" max="116" width="16.140625" style="138" bestFit="1" customWidth="1"/>
    <col min="117" max="117" width="15.140625" style="138" customWidth="1"/>
    <col min="118" max="134" width="9.140625" style="138"/>
    <col min="135" max="135" width="25.5703125" style="138" bestFit="1" customWidth="1"/>
    <col min="136" max="136" width="37.28515625" style="138" bestFit="1" customWidth="1"/>
    <col min="137" max="137" width="11" style="138" bestFit="1" customWidth="1"/>
    <col min="138" max="138" width="12.42578125" style="138" bestFit="1" customWidth="1"/>
    <col min="139" max="139" width="9.140625" style="138"/>
    <col min="140" max="140" width="13.85546875" style="138" customWidth="1"/>
    <col min="141" max="141" width="12.28515625" style="138" customWidth="1"/>
    <col min="142" max="142" width="12.5703125" style="138" customWidth="1"/>
    <col min="143" max="143" width="12" style="138" customWidth="1"/>
    <col min="144" max="144" width="9.140625" style="138"/>
    <col min="145" max="145" width="62.140625" style="138" customWidth="1"/>
    <col min="146" max="146" width="19.28515625" style="138" customWidth="1"/>
    <col min="147" max="147" width="9.140625" style="138"/>
    <col min="148" max="148" width="32.140625" style="138" bestFit="1" customWidth="1"/>
    <col min="149" max="150" width="9.140625" style="138"/>
    <col min="151" max="151" width="13" style="138" bestFit="1" customWidth="1"/>
    <col min="152" max="152" width="7.85546875" style="138" bestFit="1" customWidth="1"/>
    <col min="153" max="153" width="9.140625" style="138"/>
    <col min="154" max="155" width="14.42578125" style="138" bestFit="1" customWidth="1"/>
    <col min="156" max="156" width="9.140625" style="138"/>
    <col min="157" max="157" width="14.28515625" style="138" bestFit="1" customWidth="1"/>
    <col min="158" max="158" width="13" style="138" bestFit="1" customWidth="1"/>
    <col min="159" max="169" width="6.28515625" style="138" bestFit="1" customWidth="1"/>
    <col min="170" max="172" width="6.7109375" style="138" customWidth="1"/>
    <col min="173" max="173" width="6.85546875" style="138" customWidth="1"/>
    <col min="174" max="174" width="9.140625" style="138"/>
    <col min="175" max="175" width="28.42578125" style="138" bestFit="1" customWidth="1"/>
    <col min="176" max="176" width="17.28515625" style="138" bestFit="1" customWidth="1"/>
    <col min="177" max="180" width="19.28515625" style="138" customWidth="1"/>
    <col min="181" max="182" width="11.7109375" style="138" customWidth="1"/>
    <col min="183" max="184" width="9.140625" style="138"/>
    <col min="185" max="185" width="45.28515625" style="138" bestFit="1" customWidth="1"/>
    <col min="186" max="186" width="19.140625" style="138" bestFit="1" customWidth="1"/>
    <col min="187" max="189" width="10.85546875" style="138" bestFit="1" customWidth="1"/>
    <col min="190" max="190" width="11.5703125" style="138" bestFit="1" customWidth="1"/>
    <col min="191" max="192" width="11.140625" style="138" bestFit="1" customWidth="1"/>
    <col min="193" max="193" width="10.7109375" style="138" bestFit="1" customWidth="1"/>
    <col min="194" max="195" width="9.140625" style="138"/>
    <col min="196" max="196" width="23" style="138" bestFit="1" customWidth="1"/>
    <col min="197" max="197" width="23.7109375" style="138" bestFit="1" customWidth="1"/>
    <col min="198" max="198" width="18.5703125" style="138" bestFit="1" customWidth="1"/>
    <col min="199" max="199" width="17" style="138" bestFit="1" customWidth="1"/>
    <col min="200" max="201" width="9.140625" style="138"/>
    <col min="202" max="202" width="27.42578125" style="138" customWidth="1"/>
    <col min="203" max="203" width="9.140625" style="138"/>
    <col min="204" max="207" width="15.7109375" style="138" customWidth="1"/>
    <col min="208" max="208" width="12.85546875" style="138" customWidth="1"/>
    <col min="209" max="209" width="12.28515625" style="138" customWidth="1"/>
    <col min="210" max="211" width="9.140625" style="138"/>
    <col min="212" max="212" width="26.140625" style="138" customWidth="1"/>
    <col min="213" max="213" width="9.140625" style="138"/>
    <col min="214" max="215" width="9.7109375" style="138" bestFit="1" customWidth="1"/>
    <col min="216" max="216" width="17.5703125" style="138" bestFit="1" customWidth="1"/>
    <col min="217" max="217" width="12.140625" style="138" customWidth="1"/>
    <col min="218" max="219" width="9.140625" style="138"/>
    <col min="220" max="220" width="20.42578125" style="138" customWidth="1"/>
    <col min="221" max="221" width="9.140625" style="138"/>
    <col min="222" max="222" width="9.7109375" style="138" customWidth="1"/>
    <col min="223" max="223" width="11.5703125" style="138" customWidth="1"/>
    <col min="224" max="224" width="13.85546875" style="138" customWidth="1"/>
    <col min="225" max="225" width="10.85546875" style="138" customWidth="1"/>
    <col min="226" max="227" width="9.140625" style="138"/>
    <col min="228" max="228" width="30.5703125" style="138" customWidth="1"/>
    <col min="229" max="229" width="16.28515625" style="138" bestFit="1" customWidth="1"/>
    <col min="230" max="230" width="12.85546875" style="138" bestFit="1" customWidth="1"/>
    <col min="231" max="231" width="16.5703125" style="138" bestFit="1" customWidth="1"/>
    <col min="232" max="232" width="11.5703125" style="138" bestFit="1" customWidth="1"/>
    <col min="233" max="233" width="9.140625" style="138"/>
    <col min="234" max="234" width="37.140625" style="138" customWidth="1"/>
    <col min="235" max="235" width="15.42578125" style="138" bestFit="1" customWidth="1"/>
    <col min="236" max="236" width="15" style="138" customWidth="1"/>
    <col min="237" max="237" width="16.140625" style="138" customWidth="1"/>
    <col min="238" max="238" width="15.42578125" style="138" bestFit="1" customWidth="1"/>
    <col min="239" max="239" width="15" style="138" bestFit="1" customWidth="1"/>
    <col min="240" max="240" width="12.85546875" style="138" customWidth="1"/>
    <col min="241" max="241" width="16.85546875" style="138" customWidth="1"/>
    <col min="242" max="353" width="9.140625" style="138"/>
    <col min="354" max="354" width="13.42578125" style="138" customWidth="1"/>
    <col min="355" max="355" width="34.7109375" style="138" customWidth="1"/>
    <col min="356" max="356" width="20.85546875" style="138" customWidth="1"/>
    <col min="357" max="357" width="13.28515625" style="138" customWidth="1"/>
    <col min="358" max="358" width="10.7109375" style="138" customWidth="1"/>
    <col min="359" max="359" width="11.5703125" style="138" customWidth="1"/>
    <col min="360" max="360" width="11" style="138" customWidth="1"/>
    <col min="361" max="361" width="11.140625" style="138" customWidth="1"/>
    <col min="362" max="362" width="11" style="138" customWidth="1"/>
    <col min="363" max="363" width="12" style="138" customWidth="1"/>
    <col min="364" max="364" width="12.140625" style="138" customWidth="1"/>
    <col min="365" max="365" width="10.7109375" style="138" customWidth="1"/>
    <col min="366" max="366" width="10.85546875" style="138" customWidth="1"/>
    <col min="367" max="367" width="12.28515625" style="138" customWidth="1"/>
    <col min="368" max="368" width="11" style="138" customWidth="1"/>
    <col min="369" max="369" width="13.42578125" style="138" bestFit="1" customWidth="1"/>
    <col min="370" max="370" width="13" style="138" bestFit="1" customWidth="1"/>
    <col min="371" max="371" width="14" style="138" bestFit="1" customWidth="1"/>
    <col min="372" max="372" width="16.140625" style="138" bestFit="1" customWidth="1"/>
    <col min="373" max="373" width="15.140625" style="138" customWidth="1"/>
    <col min="374" max="390" width="9.140625" style="138"/>
    <col min="391" max="391" width="25.5703125" style="138" bestFit="1" customWidth="1"/>
    <col min="392" max="392" width="37.28515625" style="138" bestFit="1" customWidth="1"/>
    <col min="393" max="393" width="11" style="138" bestFit="1" customWidth="1"/>
    <col min="394" max="394" width="12.42578125" style="138" bestFit="1" customWidth="1"/>
    <col min="395" max="395" width="9.140625" style="138"/>
    <col min="396" max="396" width="13.85546875" style="138" customWidth="1"/>
    <col min="397" max="397" width="12.28515625" style="138" customWidth="1"/>
    <col min="398" max="398" width="12.5703125" style="138" customWidth="1"/>
    <col min="399" max="399" width="12" style="138" customWidth="1"/>
    <col min="400" max="400" width="9.140625" style="138"/>
    <col min="401" max="401" width="62.140625" style="138" customWidth="1"/>
    <col min="402" max="402" width="19.28515625" style="138" customWidth="1"/>
    <col min="403" max="403" width="9.140625" style="138"/>
    <col min="404" max="404" width="32.140625" style="138" bestFit="1" customWidth="1"/>
    <col min="405" max="406" width="9.140625" style="138"/>
    <col min="407" max="407" width="13" style="138" bestFit="1" customWidth="1"/>
    <col min="408" max="408" width="7.85546875" style="138" bestFit="1" customWidth="1"/>
    <col min="409" max="409" width="9.140625" style="138"/>
    <col min="410" max="411" width="14.42578125" style="138" bestFit="1" customWidth="1"/>
    <col min="412" max="412" width="9.140625" style="138"/>
    <col min="413" max="413" width="14.28515625" style="138" bestFit="1" customWidth="1"/>
    <col min="414" max="414" width="13" style="138" bestFit="1" customWidth="1"/>
    <col min="415" max="425" width="6.28515625" style="138" bestFit="1" customWidth="1"/>
    <col min="426" max="428" width="6.7109375" style="138" customWidth="1"/>
    <col min="429" max="429" width="6.85546875" style="138" customWidth="1"/>
    <col min="430" max="430" width="9.140625" style="138"/>
    <col min="431" max="431" width="28.42578125" style="138" bestFit="1" customWidth="1"/>
    <col min="432" max="432" width="17.28515625" style="138" bestFit="1" customWidth="1"/>
    <col min="433" max="436" width="19.28515625" style="138" customWidth="1"/>
    <col min="437" max="438" width="11.7109375" style="138" customWidth="1"/>
    <col min="439" max="440" width="9.140625" style="138"/>
    <col min="441" max="441" width="45.28515625" style="138" bestFit="1" customWidth="1"/>
    <col min="442" max="442" width="19.140625" style="138" bestFit="1" customWidth="1"/>
    <col min="443" max="445" width="10.85546875" style="138" bestFit="1" customWidth="1"/>
    <col min="446" max="446" width="11.5703125" style="138" bestFit="1" customWidth="1"/>
    <col min="447" max="448" width="11.140625" style="138" bestFit="1" customWidth="1"/>
    <col min="449" max="449" width="10.7109375" style="138" bestFit="1" customWidth="1"/>
    <col min="450" max="451" width="9.140625" style="138"/>
    <col min="452" max="452" width="23" style="138" bestFit="1" customWidth="1"/>
    <col min="453" max="453" width="23.7109375" style="138" bestFit="1" customWidth="1"/>
    <col min="454" max="454" width="18.5703125" style="138" bestFit="1" customWidth="1"/>
    <col min="455" max="455" width="17" style="138" bestFit="1" customWidth="1"/>
    <col min="456" max="457" width="9.140625" style="138"/>
    <col min="458" max="458" width="27.42578125" style="138" customWidth="1"/>
    <col min="459" max="459" width="9.140625" style="138"/>
    <col min="460" max="463" width="15.7109375" style="138" customWidth="1"/>
    <col min="464" max="464" width="12.85546875" style="138" customWidth="1"/>
    <col min="465" max="465" width="12.28515625" style="138" customWidth="1"/>
    <col min="466" max="467" width="9.140625" style="138"/>
    <col min="468" max="468" width="26.140625" style="138" customWidth="1"/>
    <col min="469" max="469" width="9.140625" style="138"/>
    <col min="470" max="471" width="9.7109375" style="138" bestFit="1" customWidth="1"/>
    <col min="472" max="472" width="17.5703125" style="138" bestFit="1" customWidth="1"/>
    <col min="473" max="473" width="12.140625" style="138" customWidth="1"/>
    <col min="474" max="475" width="9.140625" style="138"/>
    <col min="476" max="476" width="20.42578125" style="138" customWidth="1"/>
    <col min="477" max="477" width="9.140625" style="138"/>
    <col min="478" max="478" width="9.7109375" style="138" customWidth="1"/>
    <col min="479" max="479" width="11.5703125" style="138" customWidth="1"/>
    <col min="480" max="480" width="13.85546875" style="138" customWidth="1"/>
    <col min="481" max="481" width="10.85546875" style="138" customWidth="1"/>
    <col min="482" max="483" width="9.140625" style="138"/>
    <col min="484" max="484" width="30.5703125" style="138" customWidth="1"/>
    <col min="485" max="485" width="16.28515625" style="138" bestFit="1" customWidth="1"/>
    <col min="486" max="486" width="12.85546875" style="138" bestFit="1" customWidth="1"/>
    <col min="487" max="487" width="16.5703125" style="138" bestFit="1" customWidth="1"/>
    <col min="488" max="488" width="11.5703125" style="138" bestFit="1" customWidth="1"/>
    <col min="489" max="489" width="9.140625" style="138"/>
    <col min="490" max="490" width="37.140625" style="138" customWidth="1"/>
    <col min="491" max="491" width="15.42578125" style="138" bestFit="1" customWidth="1"/>
    <col min="492" max="492" width="15" style="138" customWidth="1"/>
    <col min="493" max="493" width="16.140625" style="138" customWidth="1"/>
    <col min="494" max="494" width="15.42578125" style="138" bestFit="1" customWidth="1"/>
    <col min="495" max="495" width="15" style="138" bestFit="1" customWidth="1"/>
    <col min="496" max="496" width="12.85546875" style="138" customWidth="1"/>
    <col min="497" max="497" width="16.85546875" style="138" customWidth="1"/>
    <col min="498" max="609" width="9.140625" style="138"/>
    <col min="610" max="610" width="13.42578125" style="138" customWidth="1"/>
    <col min="611" max="611" width="34.7109375" style="138" customWidth="1"/>
    <col min="612" max="612" width="20.85546875" style="138" customWidth="1"/>
    <col min="613" max="613" width="13.28515625" style="138" customWidth="1"/>
    <col min="614" max="614" width="10.7109375" style="138" customWidth="1"/>
    <col min="615" max="615" width="11.5703125" style="138" customWidth="1"/>
    <col min="616" max="616" width="11" style="138" customWidth="1"/>
    <col min="617" max="617" width="11.140625" style="138" customWidth="1"/>
    <col min="618" max="618" width="11" style="138" customWidth="1"/>
    <col min="619" max="619" width="12" style="138" customWidth="1"/>
    <col min="620" max="620" width="12.140625" style="138" customWidth="1"/>
    <col min="621" max="621" width="10.7109375" style="138" customWidth="1"/>
    <col min="622" max="622" width="10.85546875" style="138" customWidth="1"/>
    <col min="623" max="623" width="12.28515625" style="138" customWidth="1"/>
    <col min="624" max="624" width="11" style="138" customWidth="1"/>
    <col min="625" max="625" width="13.42578125" style="138" bestFit="1" customWidth="1"/>
    <col min="626" max="626" width="13" style="138" bestFit="1" customWidth="1"/>
    <col min="627" max="627" width="14" style="138" bestFit="1" customWidth="1"/>
    <col min="628" max="628" width="16.140625" style="138" bestFit="1" customWidth="1"/>
    <col min="629" max="629" width="15.140625" style="138" customWidth="1"/>
    <col min="630" max="646" width="9.140625" style="138"/>
    <col min="647" max="647" width="25.5703125" style="138" bestFit="1" customWidth="1"/>
    <col min="648" max="648" width="37.28515625" style="138" bestFit="1" customWidth="1"/>
    <col min="649" max="649" width="11" style="138" bestFit="1" customWidth="1"/>
    <col min="650" max="650" width="12.42578125" style="138" bestFit="1" customWidth="1"/>
    <col min="651" max="651" width="9.140625" style="138"/>
    <col min="652" max="652" width="13.85546875" style="138" customWidth="1"/>
    <col min="653" max="653" width="12.28515625" style="138" customWidth="1"/>
    <col min="654" max="654" width="12.5703125" style="138" customWidth="1"/>
    <col min="655" max="655" width="12" style="138" customWidth="1"/>
    <col min="656" max="656" width="9.140625" style="138"/>
    <col min="657" max="657" width="62.140625" style="138" customWidth="1"/>
    <col min="658" max="658" width="19.28515625" style="138" customWidth="1"/>
    <col min="659" max="659" width="9.140625" style="138"/>
    <col min="660" max="660" width="32.140625" style="138" bestFit="1" customWidth="1"/>
    <col min="661" max="662" width="9.140625" style="138"/>
    <col min="663" max="663" width="13" style="138" bestFit="1" customWidth="1"/>
    <col min="664" max="664" width="7.85546875" style="138" bestFit="1" customWidth="1"/>
    <col min="665" max="665" width="9.140625" style="138"/>
    <col min="666" max="667" width="14.42578125" style="138" bestFit="1" customWidth="1"/>
    <col min="668" max="668" width="9.140625" style="138"/>
    <col min="669" max="669" width="14.28515625" style="138" bestFit="1" customWidth="1"/>
    <col min="670" max="670" width="13" style="138" bestFit="1" customWidth="1"/>
    <col min="671" max="681" width="6.28515625" style="138" bestFit="1" customWidth="1"/>
    <col min="682" max="684" width="6.7109375" style="138" customWidth="1"/>
    <col min="685" max="685" width="6.85546875" style="138" customWidth="1"/>
    <col min="686" max="686" width="9.140625" style="138"/>
    <col min="687" max="687" width="28.42578125" style="138" bestFit="1" customWidth="1"/>
    <col min="688" max="688" width="17.28515625" style="138" bestFit="1" customWidth="1"/>
    <col min="689" max="692" width="19.28515625" style="138" customWidth="1"/>
    <col min="693" max="694" width="11.7109375" style="138" customWidth="1"/>
    <col min="695" max="696" width="9.140625" style="138"/>
    <col min="697" max="697" width="45.28515625" style="138" bestFit="1" customWidth="1"/>
    <col min="698" max="698" width="19.140625" style="138" bestFit="1" customWidth="1"/>
    <col min="699" max="701" width="10.85546875" style="138" bestFit="1" customWidth="1"/>
    <col min="702" max="702" width="11.5703125" style="138" bestFit="1" customWidth="1"/>
    <col min="703" max="704" width="11.140625" style="138" bestFit="1" customWidth="1"/>
    <col min="705" max="705" width="10.7109375" style="138" bestFit="1" customWidth="1"/>
    <col min="706" max="707" width="9.140625" style="138"/>
    <col min="708" max="708" width="23" style="138" bestFit="1" customWidth="1"/>
    <col min="709" max="709" width="23.7109375" style="138" bestFit="1" customWidth="1"/>
    <col min="710" max="710" width="18.5703125" style="138" bestFit="1" customWidth="1"/>
    <col min="711" max="711" width="17" style="138" bestFit="1" customWidth="1"/>
    <col min="712" max="713" width="9.140625" style="138"/>
    <col min="714" max="714" width="27.42578125" style="138" customWidth="1"/>
    <col min="715" max="715" width="9.140625" style="138"/>
    <col min="716" max="719" width="15.7109375" style="138" customWidth="1"/>
    <col min="720" max="720" width="12.85546875" style="138" customWidth="1"/>
    <col min="721" max="721" width="12.28515625" style="138" customWidth="1"/>
    <col min="722" max="723" width="9.140625" style="138"/>
    <col min="724" max="724" width="26.140625" style="138" customWidth="1"/>
    <col min="725" max="725" width="9.140625" style="138"/>
    <col min="726" max="727" width="9.7109375" style="138" bestFit="1" customWidth="1"/>
    <col min="728" max="728" width="17.5703125" style="138" bestFit="1" customWidth="1"/>
    <col min="729" max="729" width="12.140625" style="138" customWidth="1"/>
    <col min="730" max="731" width="9.140625" style="138"/>
    <col min="732" max="732" width="20.42578125" style="138" customWidth="1"/>
    <col min="733" max="733" width="9.140625" style="138"/>
    <col min="734" max="734" width="9.7109375" style="138" customWidth="1"/>
    <col min="735" max="735" width="11.5703125" style="138" customWidth="1"/>
    <col min="736" max="736" width="13.85546875" style="138" customWidth="1"/>
    <col min="737" max="737" width="10.85546875" style="138" customWidth="1"/>
    <col min="738" max="739" width="9.140625" style="138"/>
    <col min="740" max="740" width="30.5703125" style="138" customWidth="1"/>
    <col min="741" max="741" width="16.28515625" style="138" bestFit="1" customWidth="1"/>
    <col min="742" max="742" width="12.85546875" style="138" bestFit="1" customWidth="1"/>
    <col min="743" max="743" width="16.5703125" style="138" bestFit="1" customWidth="1"/>
    <col min="744" max="744" width="11.5703125" style="138" bestFit="1" customWidth="1"/>
    <col min="745" max="745" width="9.140625" style="138"/>
    <col min="746" max="746" width="37.140625" style="138" customWidth="1"/>
    <col min="747" max="747" width="15.42578125" style="138" bestFit="1" customWidth="1"/>
    <col min="748" max="748" width="15" style="138" customWidth="1"/>
    <col min="749" max="749" width="16.140625" style="138" customWidth="1"/>
    <col min="750" max="750" width="15.42578125" style="138" bestFit="1" customWidth="1"/>
    <col min="751" max="751" width="15" style="138" bestFit="1" customWidth="1"/>
    <col min="752" max="752" width="12.85546875" style="138" customWidth="1"/>
    <col min="753" max="753" width="16.85546875" style="138" customWidth="1"/>
    <col min="754" max="865" width="9.140625" style="138"/>
    <col min="866" max="866" width="13.42578125" style="138" customWidth="1"/>
    <col min="867" max="867" width="34.7109375" style="138" customWidth="1"/>
    <col min="868" max="868" width="20.85546875" style="138" customWidth="1"/>
    <col min="869" max="869" width="13.28515625" style="138" customWidth="1"/>
    <col min="870" max="870" width="10.7109375" style="138" customWidth="1"/>
    <col min="871" max="871" width="11.5703125" style="138" customWidth="1"/>
    <col min="872" max="872" width="11" style="138" customWidth="1"/>
    <col min="873" max="873" width="11.140625" style="138" customWidth="1"/>
    <col min="874" max="874" width="11" style="138" customWidth="1"/>
    <col min="875" max="875" width="12" style="138" customWidth="1"/>
    <col min="876" max="876" width="12.140625" style="138" customWidth="1"/>
    <col min="877" max="877" width="10.7109375" style="138" customWidth="1"/>
    <col min="878" max="878" width="10.85546875" style="138" customWidth="1"/>
    <col min="879" max="879" width="12.28515625" style="138" customWidth="1"/>
    <col min="880" max="880" width="11" style="138" customWidth="1"/>
    <col min="881" max="881" width="13.42578125" style="138" bestFit="1" customWidth="1"/>
    <col min="882" max="882" width="13" style="138" bestFit="1" customWidth="1"/>
    <col min="883" max="883" width="14" style="138" bestFit="1" customWidth="1"/>
    <col min="884" max="884" width="16.140625" style="138" bestFit="1" customWidth="1"/>
    <col min="885" max="885" width="15.140625" style="138" customWidth="1"/>
    <col min="886" max="902" width="9.140625" style="138"/>
    <col min="903" max="903" width="25.5703125" style="138" bestFit="1" customWidth="1"/>
    <col min="904" max="904" width="37.28515625" style="138" bestFit="1" customWidth="1"/>
    <col min="905" max="905" width="11" style="138" bestFit="1" customWidth="1"/>
    <col min="906" max="906" width="12.42578125" style="138" bestFit="1" customWidth="1"/>
    <col min="907" max="907" width="9.140625" style="138"/>
    <col min="908" max="908" width="13.85546875" style="138" customWidth="1"/>
    <col min="909" max="909" width="12.28515625" style="138" customWidth="1"/>
    <col min="910" max="910" width="12.5703125" style="138" customWidth="1"/>
    <col min="911" max="911" width="12" style="138" customWidth="1"/>
    <col min="912" max="912" width="9.140625" style="138"/>
    <col min="913" max="913" width="62.140625" style="138" customWidth="1"/>
    <col min="914" max="914" width="19.28515625" style="138" customWidth="1"/>
    <col min="915" max="915" width="9.140625" style="138"/>
    <col min="916" max="916" width="32.140625" style="138" bestFit="1" customWidth="1"/>
    <col min="917" max="918" width="9.140625" style="138"/>
    <col min="919" max="919" width="13" style="138" bestFit="1" customWidth="1"/>
    <col min="920" max="920" width="7.85546875" style="138" bestFit="1" customWidth="1"/>
    <col min="921" max="921" width="9.140625" style="138"/>
    <col min="922" max="923" width="14.42578125" style="138" bestFit="1" customWidth="1"/>
    <col min="924" max="924" width="9.140625" style="138"/>
    <col min="925" max="925" width="14.28515625" style="138" bestFit="1" customWidth="1"/>
    <col min="926" max="926" width="13" style="138" bestFit="1" customWidth="1"/>
    <col min="927" max="937" width="6.28515625" style="138" bestFit="1" customWidth="1"/>
    <col min="938" max="940" width="6.7109375" style="138" customWidth="1"/>
    <col min="941" max="941" width="6.85546875" style="138" customWidth="1"/>
    <col min="942" max="942" width="9.140625" style="138"/>
    <col min="943" max="943" width="28.42578125" style="138" bestFit="1" customWidth="1"/>
    <col min="944" max="944" width="17.28515625" style="138" bestFit="1" customWidth="1"/>
    <col min="945" max="948" width="19.28515625" style="138" customWidth="1"/>
    <col min="949" max="950" width="11.7109375" style="138" customWidth="1"/>
    <col min="951" max="952" width="9.140625" style="138"/>
    <col min="953" max="953" width="45.28515625" style="138" bestFit="1" customWidth="1"/>
    <col min="954" max="954" width="19.140625" style="138" bestFit="1" customWidth="1"/>
    <col min="955" max="957" width="10.85546875" style="138" bestFit="1" customWidth="1"/>
    <col min="958" max="958" width="11.5703125" style="138" bestFit="1" customWidth="1"/>
    <col min="959" max="960" width="11.140625" style="138" bestFit="1" customWidth="1"/>
    <col min="961" max="961" width="10.7109375" style="138" bestFit="1" customWidth="1"/>
    <col min="962" max="963" width="9.140625" style="138"/>
    <col min="964" max="964" width="23" style="138" bestFit="1" customWidth="1"/>
    <col min="965" max="965" width="23.7109375" style="138" bestFit="1" customWidth="1"/>
    <col min="966" max="966" width="18.5703125" style="138" bestFit="1" customWidth="1"/>
    <col min="967" max="967" width="17" style="138" bestFit="1" customWidth="1"/>
    <col min="968" max="969" width="9.140625" style="138"/>
    <col min="970" max="970" width="27.42578125" style="138" customWidth="1"/>
    <col min="971" max="971" width="9.140625" style="138"/>
    <col min="972" max="975" width="15.7109375" style="138" customWidth="1"/>
    <col min="976" max="976" width="12.85546875" style="138" customWidth="1"/>
    <col min="977" max="977" width="12.28515625" style="138" customWidth="1"/>
    <col min="978" max="979" width="9.140625" style="138"/>
    <col min="980" max="980" width="26.140625" style="138" customWidth="1"/>
    <col min="981" max="981" width="9.140625" style="138"/>
    <col min="982" max="983" width="9.7109375" style="138" bestFit="1" customWidth="1"/>
    <col min="984" max="984" width="17.5703125" style="138" bestFit="1" customWidth="1"/>
    <col min="985" max="985" width="12.140625" style="138" customWidth="1"/>
    <col min="986" max="987" width="9.140625" style="138"/>
    <col min="988" max="988" width="20.42578125" style="138" customWidth="1"/>
    <col min="989" max="989" width="9.140625" style="138"/>
    <col min="990" max="990" width="9.7109375" style="138" customWidth="1"/>
    <col min="991" max="991" width="11.5703125" style="138" customWidth="1"/>
    <col min="992" max="992" width="13.85546875" style="138" customWidth="1"/>
    <col min="993" max="993" width="10.85546875" style="138" customWidth="1"/>
    <col min="994" max="995" width="9.140625" style="138"/>
    <col min="996" max="996" width="30.5703125" style="138" customWidth="1"/>
    <col min="997" max="997" width="16.28515625" style="138" bestFit="1" customWidth="1"/>
    <col min="998" max="998" width="12.85546875" style="138" bestFit="1" customWidth="1"/>
    <col min="999" max="999" width="16.5703125" style="138" bestFit="1" customWidth="1"/>
    <col min="1000" max="1000" width="11.5703125" style="138" bestFit="1" customWidth="1"/>
    <col min="1001" max="1001" width="9.140625" style="138"/>
    <col min="1002" max="1002" width="37.140625" style="138" customWidth="1"/>
    <col min="1003" max="1003" width="15.42578125" style="138" bestFit="1" customWidth="1"/>
    <col min="1004" max="1004" width="15" style="138" customWidth="1"/>
    <col min="1005" max="1005" width="16.140625" style="138" customWidth="1"/>
    <col min="1006" max="1006" width="15.42578125" style="138" bestFit="1" customWidth="1"/>
    <col min="1007" max="1007" width="15" style="138" bestFit="1" customWidth="1"/>
    <col min="1008" max="1008" width="12.85546875" style="138" customWidth="1"/>
    <col min="1009" max="1009" width="16.85546875" style="138" customWidth="1"/>
    <col min="1010" max="1121" width="9.140625" style="138"/>
    <col min="1122" max="1122" width="13.42578125" style="138" customWidth="1"/>
    <col min="1123" max="1123" width="34.7109375" style="138" customWidth="1"/>
    <col min="1124" max="1124" width="20.85546875" style="138" customWidth="1"/>
    <col min="1125" max="1125" width="13.28515625" style="138" customWidth="1"/>
    <col min="1126" max="1126" width="10.7109375" style="138" customWidth="1"/>
    <col min="1127" max="1127" width="11.5703125" style="138" customWidth="1"/>
    <col min="1128" max="1128" width="11" style="138" customWidth="1"/>
    <col min="1129" max="1129" width="11.140625" style="138" customWidth="1"/>
    <col min="1130" max="1130" width="11" style="138" customWidth="1"/>
    <col min="1131" max="1131" width="12" style="138" customWidth="1"/>
    <col min="1132" max="1132" width="12.140625" style="138" customWidth="1"/>
    <col min="1133" max="1133" width="10.7109375" style="138" customWidth="1"/>
    <col min="1134" max="1134" width="10.85546875" style="138" customWidth="1"/>
    <col min="1135" max="1135" width="12.28515625" style="138" customWidth="1"/>
    <col min="1136" max="1136" width="11" style="138" customWidth="1"/>
    <col min="1137" max="1137" width="13.42578125" style="138" bestFit="1" customWidth="1"/>
    <col min="1138" max="1138" width="13" style="138" bestFit="1" customWidth="1"/>
    <col min="1139" max="1139" width="14" style="138" bestFit="1" customWidth="1"/>
    <col min="1140" max="1140" width="16.140625" style="138" bestFit="1" customWidth="1"/>
    <col min="1141" max="1141" width="15.140625" style="138" customWidth="1"/>
    <col min="1142" max="1158" width="9.140625" style="138"/>
    <col min="1159" max="1159" width="25.5703125" style="138" bestFit="1" customWidth="1"/>
    <col min="1160" max="1160" width="37.28515625" style="138" bestFit="1" customWidth="1"/>
    <col min="1161" max="1161" width="11" style="138" bestFit="1" customWidth="1"/>
    <col min="1162" max="1162" width="12.42578125" style="138" bestFit="1" customWidth="1"/>
    <col min="1163" max="1163" width="9.140625" style="138"/>
    <col min="1164" max="1164" width="13.85546875" style="138" customWidth="1"/>
    <col min="1165" max="1165" width="12.28515625" style="138" customWidth="1"/>
    <col min="1166" max="1166" width="12.5703125" style="138" customWidth="1"/>
    <col min="1167" max="1167" width="12" style="138" customWidth="1"/>
    <col min="1168" max="1168" width="9.140625" style="138"/>
    <col min="1169" max="1169" width="62.140625" style="138" customWidth="1"/>
    <col min="1170" max="1170" width="19.28515625" style="138" customWidth="1"/>
    <col min="1171" max="1171" width="9.140625" style="138"/>
    <col min="1172" max="1172" width="32.140625" style="138" bestFit="1" customWidth="1"/>
    <col min="1173" max="1174" width="9.140625" style="138"/>
    <col min="1175" max="1175" width="13" style="138" bestFit="1" customWidth="1"/>
    <col min="1176" max="1176" width="7.85546875" style="138" bestFit="1" customWidth="1"/>
    <col min="1177" max="1177" width="9.140625" style="138"/>
    <col min="1178" max="1179" width="14.42578125" style="138" bestFit="1" customWidth="1"/>
    <col min="1180" max="1180" width="9.140625" style="138"/>
    <col min="1181" max="1181" width="14.28515625" style="138" bestFit="1" customWidth="1"/>
    <col min="1182" max="1182" width="13" style="138" bestFit="1" customWidth="1"/>
    <col min="1183" max="1193" width="6.28515625" style="138" bestFit="1" customWidth="1"/>
    <col min="1194" max="1196" width="6.7109375" style="138" customWidth="1"/>
    <col min="1197" max="1197" width="6.85546875" style="138" customWidth="1"/>
    <col min="1198" max="1198" width="9.140625" style="138"/>
    <col min="1199" max="1199" width="28.42578125" style="138" bestFit="1" customWidth="1"/>
    <col min="1200" max="1200" width="17.28515625" style="138" bestFit="1" customWidth="1"/>
    <col min="1201" max="1204" width="19.28515625" style="138" customWidth="1"/>
    <col min="1205" max="1206" width="11.7109375" style="138" customWidth="1"/>
    <col min="1207" max="1208" width="9.140625" style="138"/>
    <col min="1209" max="1209" width="45.28515625" style="138" bestFit="1" customWidth="1"/>
    <col min="1210" max="1210" width="19.140625" style="138" bestFit="1" customWidth="1"/>
    <col min="1211" max="1213" width="10.85546875" style="138" bestFit="1" customWidth="1"/>
    <col min="1214" max="1214" width="11.5703125" style="138" bestFit="1" customWidth="1"/>
    <col min="1215" max="1216" width="11.140625" style="138" bestFit="1" customWidth="1"/>
    <col min="1217" max="1217" width="10.7109375" style="138" bestFit="1" customWidth="1"/>
    <col min="1218" max="1219" width="9.140625" style="138"/>
    <col min="1220" max="1220" width="23" style="138" bestFit="1" customWidth="1"/>
    <col min="1221" max="1221" width="23.7109375" style="138" bestFit="1" customWidth="1"/>
    <col min="1222" max="1222" width="18.5703125" style="138" bestFit="1" customWidth="1"/>
    <col min="1223" max="1223" width="17" style="138" bestFit="1" customWidth="1"/>
    <col min="1224" max="1225" width="9.140625" style="138"/>
    <col min="1226" max="1226" width="27.42578125" style="138" customWidth="1"/>
    <col min="1227" max="1227" width="9.140625" style="138"/>
    <col min="1228" max="1231" width="15.7109375" style="138" customWidth="1"/>
    <col min="1232" max="1232" width="12.85546875" style="138" customWidth="1"/>
    <col min="1233" max="1233" width="12.28515625" style="138" customWidth="1"/>
    <col min="1234" max="1235" width="9.140625" style="138"/>
    <col min="1236" max="1236" width="26.140625" style="138" customWidth="1"/>
    <col min="1237" max="1237" width="9.140625" style="138"/>
    <col min="1238" max="1239" width="9.7109375" style="138" bestFit="1" customWidth="1"/>
    <col min="1240" max="1240" width="17.5703125" style="138" bestFit="1" customWidth="1"/>
    <col min="1241" max="1241" width="12.140625" style="138" customWidth="1"/>
    <col min="1242" max="1243" width="9.140625" style="138"/>
    <col min="1244" max="1244" width="20.42578125" style="138" customWidth="1"/>
    <col min="1245" max="1245" width="9.140625" style="138"/>
    <col min="1246" max="1246" width="9.7109375" style="138" customWidth="1"/>
    <col min="1247" max="1247" width="11.5703125" style="138" customWidth="1"/>
    <col min="1248" max="1248" width="13.85546875" style="138" customWidth="1"/>
    <col min="1249" max="1249" width="10.85546875" style="138" customWidth="1"/>
    <col min="1250" max="1251" width="9.140625" style="138"/>
    <col min="1252" max="1252" width="30.5703125" style="138" customWidth="1"/>
    <col min="1253" max="1253" width="16.28515625" style="138" bestFit="1" customWidth="1"/>
    <col min="1254" max="1254" width="12.85546875" style="138" bestFit="1" customWidth="1"/>
    <col min="1255" max="1255" width="16.5703125" style="138" bestFit="1" customWidth="1"/>
    <col min="1256" max="1256" width="11.5703125" style="138" bestFit="1" customWidth="1"/>
    <col min="1257" max="1257" width="9.140625" style="138"/>
    <col min="1258" max="1258" width="37.140625" style="138" customWidth="1"/>
    <col min="1259" max="1259" width="15.42578125" style="138" bestFit="1" customWidth="1"/>
    <col min="1260" max="1260" width="15" style="138" customWidth="1"/>
    <col min="1261" max="1261" width="16.140625" style="138" customWidth="1"/>
    <col min="1262" max="1262" width="15.42578125" style="138" bestFit="1" customWidth="1"/>
    <col min="1263" max="1263" width="15" style="138" bestFit="1" customWidth="1"/>
    <col min="1264" max="1264" width="12.85546875" style="138" customWidth="1"/>
    <col min="1265" max="1265" width="16.85546875" style="138" customWidth="1"/>
    <col min="1266" max="1377" width="9.140625" style="138"/>
    <col min="1378" max="1378" width="13.42578125" style="138" customWidth="1"/>
    <col min="1379" max="1379" width="34.7109375" style="138" customWidth="1"/>
    <col min="1380" max="1380" width="20.85546875" style="138" customWidth="1"/>
    <col min="1381" max="1381" width="13.28515625" style="138" customWidth="1"/>
    <col min="1382" max="1382" width="10.7109375" style="138" customWidth="1"/>
    <col min="1383" max="1383" width="11.5703125" style="138" customWidth="1"/>
    <col min="1384" max="1384" width="11" style="138" customWidth="1"/>
    <col min="1385" max="1385" width="11.140625" style="138" customWidth="1"/>
    <col min="1386" max="1386" width="11" style="138" customWidth="1"/>
    <col min="1387" max="1387" width="12" style="138" customWidth="1"/>
    <col min="1388" max="1388" width="12.140625" style="138" customWidth="1"/>
    <col min="1389" max="1389" width="10.7109375" style="138" customWidth="1"/>
    <col min="1390" max="1390" width="10.85546875" style="138" customWidth="1"/>
    <col min="1391" max="1391" width="12.28515625" style="138" customWidth="1"/>
    <col min="1392" max="1392" width="11" style="138" customWidth="1"/>
    <col min="1393" max="1393" width="13.42578125" style="138" bestFit="1" customWidth="1"/>
    <col min="1394" max="1394" width="13" style="138" bestFit="1" customWidth="1"/>
    <col min="1395" max="1395" width="14" style="138" bestFit="1" customWidth="1"/>
    <col min="1396" max="1396" width="16.140625" style="138" bestFit="1" customWidth="1"/>
    <col min="1397" max="1397" width="15.140625" style="138" customWidth="1"/>
    <col min="1398" max="1414" width="9.140625" style="138"/>
    <col min="1415" max="1415" width="25.5703125" style="138" bestFit="1" customWidth="1"/>
    <col min="1416" max="1416" width="37.28515625" style="138" bestFit="1" customWidth="1"/>
    <col min="1417" max="1417" width="11" style="138" bestFit="1" customWidth="1"/>
    <col min="1418" max="1418" width="12.42578125" style="138" bestFit="1" customWidth="1"/>
    <col min="1419" max="1419" width="9.140625" style="138"/>
    <col min="1420" max="1420" width="13.85546875" style="138" customWidth="1"/>
    <col min="1421" max="1421" width="12.28515625" style="138" customWidth="1"/>
    <col min="1422" max="1422" width="12.5703125" style="138" customWidth="1"/>
    <col min="1423" max="1423" width="12" style="138" customWidth="1"/>
    <col min="1424" max="1424" width="9.140625" style="138"/>
    <col min="1425" max="1425" width="62.140625" style="138" customWidth="1"/>
    <col min="1426" max="1426" width="19.28515625" style="138" customWidth="1"/>
    <col min="1427" max="1427" width="9.140625" style="138"/>
    <col min="1428" max="1428" width="32.140625" style="138" bestFit="1" customWidth="1"/>
    <col min="1429" max="1430" width="9.140625" style="138"/>
    <col min="1431" max="1431" width="13" style="138" bestFit="1" customWidth="1"/>
    <col min="1432" max="1432" width="7.85546875" style="138" bestFit="1" customWidth="1"/>
    <col min="1433" max="1433" width="9.140625" style="138"/>
    <col min="1434" max="1435" width="14.42578125" style="138" bestFit="1" customWidth="1"/>
    <col min="1436" max="1436" width="9.140625" style="138"/>
    <col min="1437" max="1437" width="14.28515625" style="138" bestFit="1" customWidth="1"/>
    <col min="1438" max="1438" width="13" style="138" bestFit="1" customWidth="1"/>
    <col min="1439" max="1449" width="6.28515625" style="138" bestFit="1" customWidth="1"/>
    <col min="1450" max="1452" width="6.7109375" style="138" customWidth="1"/>
    <col min="1453" max="1453" width="6.85546875" style="138" customWidth="1"/>
    <col min="1454" max="1454" width="9.140625" style="138"/>
    <col min="1455" max="1455" width="28.42578125" style="138" bestFit="1" customWidth="1"/>
    <col min="1456" max="1456" width="17.28515625" style="138" bestFit="1" customWidth="1"/>
    <col min="1457" max="1460" width="19.28515625" style="138" customWidth="1"/>
    <col min="1461" max="1462" width="11.7109375" style="138" customWidth="1"/>
    <col min="1463" max="1464" width="9.140625" style="138"/>
    <col min="1465" max="1465" width="45.28515625" style="138" bestFit="1" customWidth="1"/>
    <col min="1466" max="1466" width="19.140625" style="138" bestFit="1" customWidth="1"/>
    <col min="1467" max="1469" width="10.85546875" style="138" bestFit="1" customWidth="1"/>
    <col min="1470" max="1470" width="11.5703125" style="138" bestFit="1" customWidth="1"/>
    <col min="1471" max="1472" width="11.140625" style="138" bestFit="1" customWidth="1"/>
    <col min="1473" max="1473" width="10.7109375" style="138" bestFit="1" customWidth="1"/>
    <col min="1474" max="1475" width="9.140625" style="138"/>
    <col min="1476" max="1476" width="23" style="138" bestFit="1" customWidth="1"/>
    <col min="1477" max="1477" width="23.7109375" style="138" bestFit="1" customWidth="1"/>
    <col min="1478" max="1478" width="18.5703125" style="138" bestFit="1" customWidth="1"/>
    <col min="1479" max="1479" width="17" style="138" bestFit="1" customWidth="1"/>
    <col min="1480" max="1481" width="9.140625" style="138"/>
    <col min="1482" max="1482" width="27.42578125" style="138" customWidth="1"/>
    <col min="1483" max="1483" width="9.140625" style="138"/>
    <col min="1484" max="1487" width="15.7109375" style="138" customWidth="1"/>
    <col min="1488" max="1488" width="12.85546875" style="138" customWidth="1"/>
    <col min="1489" max="1489" width="12.28515625" style="138" customWidth="1"/>
    <col min="1490" max="1491" width="9.140625" style="138"/>
    <col min="1492" max="1492" width="26.140625" style="138" customWidth="1"/>
    <col min="1493" max="1493" width="9.140625" style="138"/>
    <col min="1494" max="1495" width="9.7109375" style="138" bestFit="1" customWidth="1"/>
    <col min="1496" max="1496" width="17.5703125" style="138" bestFit="1" customWidth="1"/>
    <col min="1497" max="1497" width="12.140625" style="138" customWidth="1"/>
    <col min="1498" max="1499" width="9.140625" style="138"/>
    <col min="1500" max="1500" width="20.42578125" style="138" customWidth="1"/>
    <col min="1501" max="1501" width="9.140625" style="138"/>
    <col min="1502" max="1502" width="9.7109375" style="138" customWidth="1"/>
    <col min="1503" max="1503" width="11.5703125" style="138" customWidth="1"/>
    <col min="1504" max="1504" width="13.85546875" style="138" customWidth="1"/>
    <col min="1505" max="1505" width="10.85546875" style="138" customWidth="1"/>
    <col min="1506" max="1507" width="9.140625" style="138"/>
    <col min="1508" max="1508" width="30.5703125" style="138" customWidth="1"/>
    <col min="1509" max="1509" width="16.28515625" style="138" bestFit="1" customWidth="1"/>
    <col min="1510" max="1510" width="12.85546875" style="138" bestFit="1" customWidth="1"/>
    <col min="1511" max="1511" width="16.5703125" style="138" bestFit="1" customWidth="1"/>
    <col min="1512" max="1512" width="11.5703125" style="138" bestFit="1" customWidth="1"/>
    <col min="1513" max="1513" width="9.140625" style="138"/>
    <col min="1514" max="1514" width="37.140625" style="138" customWidth="1"/>
    <col min="1515" max="1515" width="15.42578125" style="138" bestFit="1" customWidth="1"/>
    <col min="1516" max="1516" width="15" style="138" customWidth="1"/>
    <col min="1517" max="1517" width="16.140625" style="138" customWidth="1"/>
    <col min="1518" max="1518" width="15.42578125" style="138" bestFit="1" customWidth="1"/>
    <col min="1519" max="1519" width="15" style="138" bestFit="1" customWidth="1"/>
    <col min="1520" max="1520" width="12.85546875" style="138" customWidth="1"/>
    <col min="1521" max="1521" width="16.85546875" style="138" customWidth="1"/>
    <col min="1522" max="1633" width="9.140625" style="138"/>
    <col min="1634" max="1634" width="13.42578125" style="138" customWidth="1"/>
    <col min="1635" max="1635" width="34.7109375" style="138" customWidth="1"/>
    <col min="1636" max="1636" width="20.85546875" style="138" customWidth="1"/>
    <col min="1637" max="1637" width="13.28515625" style="138" customWidth="1"/>
    <col min="1638" max="1638" width="10.7109375" style="138" customWidth="1"/>
    <col min="1639" max="1639" width="11.5703125" style="138" customWidth="1"/>
    <col min="1640" max="1640" width="11" style="138" customWidth="1"/>
    <col min="1641" max="1641" width="11.140625" style="138" customWidth="1"/>
    <col min="1642" max="1642" width="11" style="138" customWidth="1"/>
    <col min="1643" max="1643" width="12" style="138" customWidth="1"/>
    <col min="1644" max="1644" width="12.140625" style="138" customWidth="1"/>
    <col min="1645" max="1645" width="10.7109375" style="138" customWidth="1"/>
    <col min="1646" max="1646" width="10.85546875" style="138" customWidth="1"/>
    <col min="1647" max="1647" width="12.28515625" style="138" customWidth="1"/>
    <col min="1648" max="1648" width="11" style="138" customWidth="1"/>
    <col min="1649" max="1649" width="13.42578125" style="138" bestFit="1" customWidth="1"/>
    <col min="1650" max="1650" width="13" style="138" bestFit="1" customWidth="1"/>
    <col min="1651" max="1651" width="14" style="138" bestFit="1" customWidth="1"/>
    <col min="1652" max="1652" width="16.140625" style="138" bestFit="1" customWidth="1"/>
    <col min="1653" max="1653" width="15.140625" style="138" customWidth="1"/>
    <col min="1654" max="1670" width="9.140625" style="138"/>
    <col min="1671" max="1671" width="25.5703125" style="138" bestFit="1" customWidth="1"/>
    <col min="1672" max="1672" width="37.28515625" style="138" bestFit="1" customWidth="1"/>
    <col min="1673" max="1673" width="11" style="138" bestFit="1" customWidth="1"/>
    <col min="1674" max="1674" width="12.42578125" style="138" bestFit="1" customWidth="1"/>
    <col min="1675" max="1675" width="9.140625" style="138"/>
    <col min="1676" max="1676" width="13.85546875" style="138" customWidth="1"/>
    <col min="1677" max="1677" width="12.28515625" style="138" customWidth="1"/>
    <col min="1678" max="1678" width="12.5703125" style="138" customWidth="1"/>
    <col min="1679" max="1679" width="12" style="138" customWidth="1"/>
    <col min="1680" max="1680" width="9.140625" style="138"/>
    <col min="1681" max="1681" width="62.140625" style="138" customWidth="1"/>
    <col min="1682" max="1682" width="19.28515625" style="138" customWidth="1"/>
    <col min="1683" max="1683" width="9.140625" style="138"/>
    <col min="1684" max="1684" width="32.140625" style="138" bestFit="1" customWidth="1"/>
    <col min="1685" max="1686" width="9.140625" style="138"/>
    <col min="1687" max="1687" width="13" style="138" bestFit="1" customWidth="1"/>
    <col min="1688" max="1688" width="7.85546875" style="138" bestFit="1" customWidth="1"/>
    <col min="1689" max="1689" width="9.140625" style="138"/>
    <col min="1690" max="1691" width="14.42578125" style="138" bestFit="1" customWidth="1"/>
    <col min="1692" max="1692" width="9.140625" style="138"/>
    <col min="1693" max="1693" width="14.28515625" style="138" bestFit="1" customWidth="1"/>
    <col min="1694" max="1694" width="13" style="138" bestFit="1" customWidth="1"/>
    <col min="1695" max="1705" width="6.28515625" style="138" bestFit="1" customWidth="1"/>
    <col min="1706" max="1708" width="6.7109375" style="138" customWidth="1"/>
    <col min="1709" max="1709" width="6.85546875" style="138" customWidth="1"/>
    <col min="1710" max="1710" width="9.140625" style="138"/>
    <col min="1711" max="1711" width="28.42578125" style="138" bestFit="1" customWidth="1"/>
    <col min="1712" max="1712" width="17.28515625" style="138" bestFit="1" customWidth="1"/>
    <col min="1713" max="1716" width="19.28515625" style="138" customWidth="1"/>
    <col min="1717" max="1718" width="11.7109375" style="138" customWidth="1"/>
    <col min="1719" max="1720" width="9.140625" style="138"/>
    <col min="1721" max="1721" width="45.28515625" style="138" bestFit="1" customWidth="1"/>
    <col min="1722" max="1722" width="19.140625" style="138" bestFit="1" customWidth="1"/>
    <col min="1723" max="1725" width="10.85546875" style="138" bestFit="1" customWidth="1"/>
    <col min="1726" max="1726" width="11.5703125" style="138" bestFit="1" customWidth="1"/>
    <col min="1727" max="1728" width="11.140625" style="138" bestFit="1" customWidth="1"/>
    <col min="1729" max="1729" width="10.7109375" style="138" bestFit="1" customWidth="1"/>
    <col min="1730" max="1731" width="9.140625" style="138"/>
    <col min="1732" max="1732" width="23" style="138" bestFit="1" customWidth="1"/>
    <col min="1733" max="1733" width="23.7109375" style="138" bestFit="1" customWidth="1"/>
    <col min="1734" max="1734" width="18.5703125" style="138" bestFit="1" customWidth="1"/>
    <col min="1735" max="1735" width="17" style="138" bestFit="1" customWidth="1"/>
    <col min="1736" max="1737" width="9.140625" style="138"/>
    <col min="1738" max="1738" width="27.42578125" style="138" customWidth="1"/>
    <col min="1739" max="1739" width="9.140625" style="138"/>
    <col min="1740" max="1743" width="15.7109375" style="138" customWidth="1"/>
    <col min="1744" max="1744" width="12.85546875" style="138" customWidth="1"/>
    <col min="1745" max="1745" width="12.28515625" style="138" customWidth="1"/>
    <col min="1746" max="1747" width="9.140625" style="138"/>
    <col min="1748" max="1748" width="26.140625" style="138" customWidth="1"/>
    <col min="1749" max="1749" width="9.140625" style="138"/>
    <col min="1750" max="1751" width="9.7109375" style="138" bestFit="1" customWidth="1"/>
    <col min="1752" max="1752" width="17.5703125" style="138" bestFit="1" customWidth="1"/>
    <col min="1753" max="1753" width="12.140625" style="138" customWidth="1"/>
    <col min="1754" max="1755" width="9.140625" style="138"/>
    <col min="1756" max="1756" width="20.42578125" style="138" customWidth="1"/>
    <col min="1757" max="1757" width="9.140625" style="138"/>
    <col min="1758" max="1758" width="9.7109375" style="138" customWidth="1"/>
    <col min="1759" max="1759" width="11.5703125" style="138" customWidth="1"/>
    <col min="1760" max="1760" width="13.85546875" style="138" customWidth="1"/>
    <col min="1761" max="1761" width="10.85546875" style="138" customWidth="1"/>
    <col min="1762" max="1763" width="9.140625" style="138"/>
    <col min="1764" max="1764" width="30.5703125" style="138" customWidth="1"/>
    <col min="1765" max="1765" width="16.28515625" style="138" bestFit="1" customWidth="1"/>
    <col min="1766" max="1766" width="12.85546875" style="138" bestFit="1" customWidth="1"/>
    <col min="1767" max="1767" width="16.5703125" style="138" bestFit="1" customWidth="1"/>
    <col min="1768" max="1768" width="11.5703125" style="138" bestFit="1" customWidth="1"/>
    <col min="1769" max="1769" width="9.140625" style="138"/>
    <col min="1770" max="1770" width="37.140625" style="138" customWidth="1"/>
    <col min="1771" max="1771" width="15.42578125" style="138" bestFit="1" customWidth="1"/>
    <col min="1772" max="1772" width="15" style="138" customWidth="1"/>
    <col min="1773" max="1773" width="16.140625" style="138" customWidth="1"/>
    <col min="1774" max="1774" width="15.42578125" style="138" bestFit="1" customWidth="1"/>
    <col min="1775" max="1775" width="15" style="138" bestFit="1" customWidth="1"/>
    <col min="1776" max="1776" width="12.85546875" style="138" customWidth="1"/>
    <col min="1777" max="1777" width="16.85546875" style="138" customWidth="1"/>
    <col min="1778" max="1889" width="9.140625" style="138"/>
    <col min="1890" max="1890" width="13.42578125" style="138" customWidth="1"/>
    <col min="1891" max="1891" width="34.7109375" style="138" customWidth="1"/>
    <col min="1892" max="1892" width="20.85546875" style="138" customWidth="1"/>
    <col min="1893" max="1893" width="13.28515625" style="138" customWidth="1"/>
    <col min="1894" max="1894" width="10.7109375" style="138" customWidth="1"/>
    <col min="1895" max="1895" width="11.5703125" style="138" customWidth="1"/>
    <col min="1896" max="1896" width="11" style="138" customWidth="1"/>
    <col min="1897" max="1897" width="11.140625" style="138" customWidth="1"/>
    <col min="1898" max="1898" width="11" style="138" customWidth="1"/>
    <col min="1899" max="1899" width="12" style="138" customWidth="1"/>
    <col min="1900" max="1900" width="12.140625" style="138" customWidth="1"/>
    <col min="1901" max="1901" width="10.7109375" style="138" customWidth="1"/>
    <col min="1902" max="1902" width="10.85546875" style="138" customWidth="1"/>
    <col min="1903" max="1903" width="12.28515625" style="138" customWidth="1"/>
    <col min="1904" max="1904" width="11" style="138" customWidth="1"/>
    <col min="1905" max="1905" width="13.42578125" style="138" bestFit="1" customWidth="1"/>
    <col min="1906" max="1906" width="13" style="138" bestFit="1" customWidth="1"/>
    <col min="1907" max="1907" width="14" style="138" bestFit="1" customWidth="1"/>
    <col min="1908" max="1908" width="16.140625" style="138" bestFit="1" customWidth="1"/>
    <col min="1909" max="1909" width="15.140625" style="138" customWidth="1"/>
    <col min="1910" max="1926" width="9.140625" style="138"/>
    <col min="1927" max="1927" width="25.5703125" style="138" bestFit="1" customWidth="1"/>
    <col min="1928" max="1928" width="37.28515625" style="138" bestFit="1" customWidth="1"/>
    <col min="1929" max="1929" width="11" style="138" bestFit="1" customWidth="1"/>
    <col min="1930" max="1930" width="12.42578125" style="138" bestFit="1" customWidth="1"/>
    <col min="1931" max="1931" width="9.140625" style="138"/>
    <col min="1932" max="1932" width="13.85546875" style="138" customWidth="1"/>
    <col min="1933" max="1933" width="12.28515625" style="138" customWidth="1"/>
    <col min="1934" max="1934" width="12.5703125" style="138" customWidth="1"/>
    <col min="1935" max="1935" width="12" style="138" customWidth="1"/>
    <col min="1936" max="1936" width="9.140625" style="138"/>
    <col min="1937" max="1937" width="62.140625" style="138" customWidth="1"/>
    <col min="1938" max="1938" width="19.28515625" style="138" customWidth="1"/>
    <col min="1939" max="1939" width="9.140625" style="138"/>
    <col min="1940" max="1940" width="32.140625" style="138" bestFit="1" customWidth="1"/>
    <col min="1941" max="1942" width="9.140625" style="138"/>
    <col min="1943" max="1943" width="13" style="138" bestFit="1" customWidth="1"/>
    <col min="1944" max="1944" width="7.85546875" style="138" bestFit="1" customWidth="1"/>
    <col min="1945" max="1945" width="9.140625" style="138"/>
    <col min="1946" max="1947" width="14.42578125" style="138" bestFit="1" customWidth="1"/>
    <col min="1948" max="1948" width="9.140625" style="138"/>
    <col min="1949" max="1949" width="14.28515625" style="138" bestFit="1" customWidth="1"/>
    <col min="1950" max="1950" width="13" style="138" bestFit="1" customWidth="1"/>
    <col min="1951" max="1961" width="6.28515625" style="138" bestFit="1" customWidth="1"/>
    <col min="1962" max="1964" width="6.7109375" style="138" customWidth="1"/>
    <col min="1965" max="1965" width="6.85546875" style="138" customWidth="1"/>
    <col min="1966" max="1966" width="9.140625" style="138"/>
    <col min="1967" max="1967" width="28.42578125" style="138" bestFit="1" customWidth="1"/>
    <col min="1968" max="1968" width="17.28515625" style="138" bestFit="1" customWidth="1"/>
    <col min="1969" max="1972" width="19.28515625" style="138" customWidth="1"/>
    <col min="1973" max="1974" width="11.7109375" style="138" customWidth="1"/>
    <col min="1975" max="1976" width="9.140625" style="138"/>
    <col min="1977" max="1977" width="45.28515625" style="138" bestFit="1" customWidth="1"/>
    <col min="1978" max="1978" width="19.140625" style="138" bestFit="1" customWidth="1"/>
    <col min="1979" max="1981" width="10.85546875" style="138" bestFit="1" customWidth="1"/>
    <col min="1982" max="1982" width="11.5703125" style="138" bestFit="1" customWidth="1"/>
    <col min="1983" max="1984" width="11.140625" style="138" bestFit="1" customWidth="1"/>
    <col min="1985" max="1985" width="10.7109375" style="138" bestFit="1" customWidth="1"/>
    <col min="1986" max="1987" width="9.140625" style="138"/>
    <col min="1988" max="1988" width="23" style="138" bestFit="1" customWidth="1"/>
    <col min="1989" max="1989" width="23.7109375" style="138" bestFit="1" customWidth="1"/>
    <col min="1990" max="1990" width="18.5703125" style="138" bestFit="1" customWidth="1"/>
    <col min="1991" max="1991" width="17" style="138" bestFit="1" customWidth="1"/>
    <col min="1992" max="1993" width="9.140625" style="138"/>
    <col min="1994" max="1994" width="27.42578125" style="138" customWidth="1"/>
    <col min="1995" max="1995" width="9.140625" style="138"/>
    <col min="1996" max="1999" width="15.7109375" style="138" customWidth="1"/>
    <col min="2000" max="2000" width="12.85546875" style="138" customWidth="1"/>
    <col min="2001" max="2001" width="12.28515625" style="138" customWidth="1"/>
    <col min="2002" max="2003" width="9.140625" style="138"/>
    <col min="2004" max="2004" width="26.140625" style="138" customWidth="1"/>
    <col min="2005" max="2005" width="9.140625" style="138"/>
    <col min="2006" max="2007" width="9.7109375" style="138" bestFit="1" customWidth="1"/>
    <col min="2008" max="2008" width="17.5703125" style="138" bestFit="1" customWidth="1"/>
    <col min="2009" max="2009" width="12.140625" style="138" customWidth="1"/>
    <col min="2010" max="2011" width="9.140625" style="138"/>
    <col min="2012" max="2012" width="20.42578125" style="138" customWidth="1"/>
    <col min="2013" max="2013" width="9.140625" style="138"/>
    <col min="2014" max="2014" width="9.7109375" style="138" customWidth="1"/>
    <col min="2015" max="2015" width="11.5703125" style="138" customWidth="1"/>
    <col min="2016" max="2016" width="13.85546875" style="138" customWidth="1"/>
    <col min="2017" max="2017" width="10.85546875" style="138" customWidth="1"/>
    <col min="2018" max="2019" width="9.140625" style="138"/>
    <col min="2020" max="2020" width="30.5703125" style="138" customWidth="1"/>
    <col min="2021" max="2021" width="16.28515625" style="138" bestFit="1" customWidth="1"/>
    <col min="2022" max="2022" width="12.85546875" style="138" bestFit="1" customWidth="1"/>
    <col min="2023" max="2023" width="16.5703125" style="138" bestFit="1" customWidth="1"/>
    <col min="2024" max="2024" width="11.5703125" style="138" bestFit="1" customWidth="1"/>
    <col min="2025" max="2025" width="9.140625" style="138"/>
    <col min="2026" max="2026" width="37.140625" style="138" customWidth="1"/>
    <col min="2027" max="2027" width="15.42578125" style="138" bestFit="1" customWidth="1"/>
    <col min="2028" max="2028" width="15" style="138" customWidth="1"/>
    <col min="2029" max="2029" width="16.140625" style="138" customWidth="1"/>
    <col min="2030" max="2030" width="15.42578125" style="138" bestFit="1" customWidth="1"/>
    <col min="2031" max="2031" width="15" style="138" bestFit="1" customWidth="1"/>
    <col min="2032" max="2032" width="12.85546875" style="138" customWidth="1"/>
    <col min="2033" max="2033" width="16.85546875" style="138" customWidth="1"/>
    <col min="2034" max="2145" width="9.140625" style="138"/>
    <col min="2146" max="2146" width="13.42578125" style="138" customWidth="1"/>
    <col min="2147" max="2147" width="34.7109375" style="138" customWidth="1"/>
    <col min="2148" max="2148" width="20.85546875" style="138" customWidth="1"/>
    <col min="2149" max="2149" width="13.28515625" style="138" customWidth="1"/>
    <col min="2150" max="2150" width="10.7109375" style="138" customWidth="1"/>
    <col min="2151" max="2151" width="11.5703125" style="138" customWidth="1"/>
    <col min="2152" max="2152" width="11" style="138" customWidth="1"/>
    <col min="2153" max="2153" width="11.140625" style="138" customWidth="1"/>
    <col min="2154" max="2154" width="11" style="138" customWidth="1"/>
    <col min="2155" max="2155" width="12" style="138" customWidth="1"/>
    <col min="2156" max="2156" width="12.140625" style="138" customWidth="1"/>
    <col min="2157" max="2157" width="10.7109375" style="138" customWidth="1"/>
    <col min="2158" max="2158" width="10.85546875" style="138" customWidth="1"/>
    <col min="2159" max="2159" width="12.28515625" style="138" customWidth="1"/>
    <col min="2160" max="2160" width="11" style="138" customWidth="1"/>
    <col min="2161" max="2161" width="13.42578125" style="138" bestFit="1" customWidth="1"/>
    <col min="2162" max="2162" width="13" style="138" bestFit="1" customWidth="1"/>
    <col min="2163" max="2163" width="14" style="138" bestFit="1" customWidth="1"/>
    <col min="2164" max="2164" width="16.140625" style="138" bestFit="1" customWidth="1"/>
    <col min="2165" max="2165" width="15.140625" style="138" customWidth="1"/>
    <col min="2166" max="2182" width="9.140625" style="138"/>
    <col min="2183" max="2183" width="25.5703125" style="138" bestFit="1" customWidth="1"/>
    <col min="2184" max="2184" width="37.28515625" style="138" bestFit="1" customWidth="1"/>
    <col min="2185" max="2185" width="11" style="138" bestFit="1" customWidth="1"/>
    <col min="2186" max="2186" width="12.42578125" style="138" bestFit="1" customWidth="1"/>
    <col min="2187" max="2187" width="9.140625" style="138"/>
    <col min="2188" max="2188" width="13.85546875" style="138" customWidth="1"/>
    <col min="2189" max="2189" width="12.28515625" style="138" customWidth="1"/>
    <col min="2190" max="2190" width="12.5703125" style="138" customWidth="1"/>
    <col min="2191" max="2191" width="12" style="138" customWidth="1"/>
    <col min="2192" max="2192" width="9.140625" style="138"/>
    <col min="2193" max="2193" width="62.140625" style="138" customWidth="1"/>
    <col min="2194" max="2194" width="19.28515625" style="138" customWidth="1"/>
    <col min="2195" max="2195" width="9.140625" style="138"/>
    <col min="2196" max="2196" width="32.140625" style="138" bestFit="1" customWidth="1"/>
    <col min="2197" max="2198" width="9.140625" style="138"/>
    <col min="2199" max="2199" width="13" style="138" bestFit="1" customWidth="1"/>
    <col min="2200" max="2200" width="7.85546875" style="138" bestFit="1" customWidth="1"/>
    <col min="2201" max="2201" width="9.140625" style="138"/>
    <col min="2202" max="2203" width="14.42578125" style="138" bestFit="1" customWidth="1"/>
    <col min="2204" max="2204" width="9.140625" style="138"/>
    <col min="2205" max="2205" width="14.28515625" style="138" bestFit="1" customWidth="1"/>
    <col min="2206" max="2206" width="13" style="138" bestFit="1" customWidth="1"/>
    <col min="2207" max="2217" width="6.28515625" style="138" bestFit="1" customWidth="1"/>
    <col min="2218" max="2220" width="6.7109375" style="138" customWidth="1"/>
    <col min="2221" max="2221" width="6.85546875" style="138" customWidth="1"/>
    <col min="2222" max="2222" width="9.140625" style="138"/>
    <col min="2223" max="2223" width="28.42578125" style="138" bestFit="1" customWidth="1"/>
    <col min="2224" max="2224" width="17.28515625" style="138" bestFit="1" customWidth="1"/>
    <col min="2225" max="2228" width="19.28515625" style="138" customWidth="1"/>
    <col min="2229" max="2230" width="11.7109375" style="138" customWidth="1"/>
    <col min="2231" max="2232" width="9.140625" style="138"/>
    <col min="2233" max="2233" width="45.28515625" style="138" bestFit="1" customWidth="1"/>
    <col min="2234" max="2234" width="19.140625" style="138" bestFit="1" customWidth="1"/>
    <col min="2235" max="2237" width="10.85546875" style="138" bestFit="1" customWidth="1"/>
    <col min="2238" max="2238" width="11.5703125" style="138" bestFit="1" customWidth="1"/>
    <col min="2239" max="2240" width="11.140625" style="138" bestFit="1" customWidth="1"/>
    <col min="2241" max="2241" width="10.7109375" style="138" bestFit="1" customWidth="1"/>
    <col min="2242" max="2243" width="9.140625" style="138"/>
    <col min="2244" max="2244" width="23" style="138" bestFit="1" customWidth="1"/>
    <col min="2245" max="2245" width="23.7109375" style="138" bestFit="1" customWidth="1"/>
    <col min="2246" max="2246" width="18.5703125" style="138" bestFit="1" customWidth="1"/>
    <col min="2247" max="2247" width="17" style="138" bestFit="1" customWidth="1"/>
    <col min="2248" max="2249" width="9.140625" style="138"/>
    <col min="2250" max="2250" width="27.42578125" style="138" customWidth="1"/>
    <col min="2251" max="2251" width="9.140625" style="138"/>
    <col min="2252" max="2255" width="15.7109375" style="138" customWidth="1"/>
    <col min="2256" max="2256" width="12.85546875" style="138" customWidth="1"/>
    <col min="2257" max="2257" width="12.28515625" style="138" customWidth="1"/>
    <col min="2258" max="2259" width="9.140625" style="138"/>
    <col min="2260" max="2260" width="26.140625" style="138" customWidth="1"/>
    <col min="2261" max="2261" width="9.140625" style="138"/>
    <col min="2262" max="2263" width="9.7109375" style="138" bestFit="1" customWidth="1"/>
    <col min="2264" max="2264" width="17.5703125" style="138" bestFit="1" customWidth="1"/>
    <col min="2265" max="2265" width="12.140625" style="138" customWidth="1"/>
    <col min="2266" max="2267" width="9.140625" style="138"/>
    <col min="2268" max="2268" width="20.42578125" style="138" customWidth="1"/>
    <col min="2269" max="2269" width="9.140625" style="138"/>
    <col min="2270" max="2270" width="9.7109375" style="138" customWidth="1"/>
    <col min="2271" max="2271" width="11.5703125" style="138" customWidth="1"/>
    <col min="2272" max="2272" width="13.85546875" style="138" customWidth="1"/>
    <col min="2273" max="2273" width="10.85546875" style="138" customWidth="1"/>
    <col min="2274" max="2275" width="9.140625" style="138"/>
    <col min="2276" max="2276" width="30.5703125" style="138" customWidth="1"/>
    <col min="2277" max="2277" width="16.28515625" style="138" bestFit="1" customWidth="1"/>
    <col min="2278" max="2278" width="12.85546875" style="138" bestFit="1" customWidth="1"/>
    <col min="2279" max="2279" width="16.5703125" style="138" bestFit="1" customWidth="1"/>
    <col min="2280" max="2280" width="11.5703125" style="138" bestFit="1" customWidth="1"/>
    <col min="2281" max="2281" width="9.140625" style="138"/>
    <col min="2282" max="2282" width="37.140625" style="138" customWidth="1"/>
    <col min="2283" max="2283" width="15.42578125" style="138" bestFit="1" customWidth="1"/>
    <col min="2284" max="2284" width="15" style="138" customWidth="1"/>
    <col min="2285" max="2285" width="16.140625" style="138" customWidth="1"/>
    <col min="2286" max="2286" width="15.42578125" style="138" bestFit="1" customWidth="1"/>
    <col min="2287" max="2287" width="15" style="138" bestFit="1" customWidth="1"/>
    <col min="2288" max="2288" width="12.85546875" style="138" customWidth="1"/>
    <col min="2289" max="2289" width="16.85546875" style="138" customWidth="1"/>
    <col min="2290" max="2401" width="9.140625" style="138"/>
    <col min="2402" max="2402" width="13.42578125" style="138" customWidth="1"/>
    <col min="2403" max="2403" width="34.7109375" style="138" customWidth="1"/>
    <col min="2404" max="2404" width="20.85546875" style="138" customWidth="1"/>
    <col min="2405" max="2405" width="13.28515625" style="138" customWidth="1"/>
    <col min="2406" max="2406" width="10.7109375" style="138" customWidth="1"/>
    <col min="2407" max="2407" width="11.5703125" style="138" customWidth="1"/>
    <col min="2408" max="2408" width="11" style="138" customWidth="1"/>
    <col min="2409" max="2409" width="11.140625" style="138" customWidth="1"/>
    <col min="2410" max="2410" width="11" style="138" customWidth="1"/>
    <col min="2411" max="2411" width="12" style="138" customWidth="1"/>
    <col min="2412" max="2412" width="12.140625" style="138" customWidth="1"/>
    <col min="2413" max="2413" width="10.7109375" style="138" customWidth="1"/>
    <col min="2414" max="2414" width="10.85546875" style="138" customWidth="1"/>
    <col min="2415" max="2415" width="12.28515625" style="138" customWidth="1"/>
    <col min="2416" max="2416" width="11" style="138" customWidth="1"/>
    <col min="2417" max="2417" width="13.42578125" style="138" bestFit="1" customWidth="1"/>
    <col min="2418" max="2418" width="13" style="138" bestFit="1" customWidth="1"/>
    <col min="2419" max="2419" width="14" style="138" bestFit="1" customWidth="1"/>
    <col min="2420" max="2420" width="16.140625" style="138" bestFit="1" customWidth="1"/>
    <col min="2421" max="2421" width="15.140625" style="138" customWidth="1"/>
    <col min="2422" max="2438" width="9.140625" style="138"/>
    <col min="2439" max="2439" width="25.5703125" style="138" bestFit="1" customWidth="1"/>
    <col min="2440" max="2440" width="37.28515625" style="138" bestFit="1" customWidth="1"/>
    <col min="2441" max="2441" width="11" style="138" bestFit="1" customWidth="1"/>
    <col min="2442" max="2442" width="12.42578125" style="138" bestFit="1" customWidth="1"/>
    <col min="2443" max="2443" width="9.140625" style="138"/>
    <col min="2444" max="2444" width="13.85546875" style="138" customWidth="1"/>
    <col min="2445" max="2445" width="12.28515625" style="138" customWidth="1"/>
    <col min="2446" max="2446" width="12.5703125" style="138" customWidth="1"/>
    <col min="2447" max="2447" width="12" style="138" customWidth="1"/>
    <col min="2448" max="2448" width="9.140625" style="138"/>
    <col min="2449" max="2449" width="62.140625" style="138" customWidth="1"/>
    <col min="2450" max="2450" width="19.28515625" style="138" customWidth="1"/>
    <col min="2451" max="2451" width="9.140625" style="138"/>
    <col min="2452" max="2452" width="32.140625" style="138" bestFit="1" customWidth="1"/>
    <col min="2453" max="2454" width="9.140625" style="138"/>
    <col min="2455" max="2455" width="13" style="138" bestFit="1" customWidth="1"/>
    <col min="2456" max="2456" width="7.85546875" style="138" bestFit="1" customWidth="1"/>
    <col min="2457" max="2457" width="9.140625" style="138"/>
    <col min="2458" max="2459" width="14.42578125" style="138" bestFit="1" customWidth="1"/>
    <col min="2460" max="2460" width="9.140625" style="138"/>
    <col min="2461" max="2461" width="14.28515625" style="138" bestFit="1" customWidth="1"/>
    <col min="2462" max="2462" width="13" style="138" bestFit="1" customWidth="1"/>
    <col min="2463" max="2473" width="6.28515625" style="138" bestFit="1" customWidth="1"/>
    <col min="2474" max="2476" width="6.7109375" style="138" customWidth="1"/>
    <col min="2477" max="2477" width="6.85546875" style="138" customWidth="1"/>
    <col min="2478" max="2478" width="9.140625" style="138"/>
    <col min="2479" max="2479" width="28.42578125" style="138" bestFit="1" customWidth="1"/>
    <col min="2480" max="2480" width="17.28515625" style="138" bestFit="1" customWidth="1"/>
    <col min="2481" max="2484" width="19.28515625" style="138" customWidth="1"/>
    <col min="2485" max="2486" width="11.7109375" style="138" customWidth="1"/>
    <col min="2487" max="2488" width="9.140625" style="138"/>
    <col min="2489" max="2489" width="45.28515625" style="138" bestFit="1" customWidth="1"/>
    <col min="2490" max="2490" width="19.140625" style="138" bestFit="1" customWidth="1"/>
    <col min="2491" max="2493" width="10.85546875" style="138" bestFit="1" customWidth="1"/>
    <col min="2494" max="2494" width="11.5703125" style="138" bestFit="1" customWidth="1"/>
    <col min="2495" max="2496" width="11.140625" style="138" bestFit="1" customWidth="1"/>
    <col min="2497" max="2497" width="10.7109375" style="138" bestFit="1" customWidth="1"/>
    <col min="2498" max="2499" width="9.140625" style="138"/>
    <col min="2500" max="2500" width="23" style="138" bestFit="1" customWidth="1"/>
    <col min="2501" max="2501" width="23.7109375" style="138" bestFit="1" customWidth="1"/>
    <col min="2502" max="2502" width="18.5703125" style="138" bestFit="1" customWidth="1"/>
    <col min="2503" max="2503" width="17" style="138" bestFit="1" customWidth="1"/>
    <col min="2504" max="2505" width="9.140625" style="138"/>
    <col min="2506" max="2506" width="27.42578125" style="138" customWidth="1"/>
    <col min="2507" max="2507" width="9.140625" style="138"/>
    <col min="2508" max="2511" width="15.7109375" style="138" customWidth="1"/>
    <col min="2512" max="2512" width="12.85546875" style="138" customWidth="1"/>
    <col min="2513" max="2513" width="12.28515625" style="138" customWidth="1"/>
    <col min="2514" max="2515" width="9.140625" style="138"/>
    <col min="2516" max="2516" width="26.140625" style="138" customWidth="1"/>
    <col min="2517" max="2517" width="9.140625" style="138"/>
    <col min="2518" max="2519" width="9.7109375" style="138" bestFit="1" customWidth="1"/>
    <col min="2520" max="2520" width="17.5703125" style="138" bestFit="1" customWidth="1"/>
    <col min="2521" max="2521" width="12.140625" style="138" customWidth="1"/>
    <col min="2522" max="2523" width="9.140625" style="138"/>
    <col min="2524" max="2524" width="20.42578125" style="138" customWidth="1"/>
    <col min="2525" max="2525" width="9.140625" style="138"/>
    <col min="2526" max="2526" width="9.7109375" style="138" customWidth="1"/>
    <col min="2527" max="2527" width="11.5703125" style="138" customWidth="1"/>
    <col min="2528" max="2528" width="13.85546875" style="138" customWidth="1"/>
    <col min="2529" max="2529" width="10.85546875" style="138" customWidth="1"/>
    <col min="2530" max="2531" width="9.140625" style="138"/>
    <col min="2532" max="2532" width="30.5703125" style="138" customWidth="1"/>
    <col min="2533" max="2533" width="16.28515625" style="138" bestFit="1" customWidth="1"/>
    <col min="2534" max="2534" width="12.85546875" style="138" bestFit="1" customWidth="1"/>
    <col min="2535" max="2535" width="16.5703125" style="138" bestFit="1" customWidth="1"/>
    <col min="2536" max="2536" width="11.5703125" style="138" bestFit="1" customWidth="1"/>
    <col min="2537" max="2537" width="9.140625" style="138"/>
    <col min="2538" max="2538" width="37.140625" style="138" customWidth="1"/>
    <col min="2539" max="2539" width="15.42578125" style="138" bestFit="1" customWidth="1"/>
    <col min="2540" max="2540" width="15" style="138" customWidth="1"/>
    <col min="2541" max="2541" width="16.140625" style="138" customWidth="1"/>
    <col min="2542" max="2542" width="15.42578125" style="138" bestFit="1" customWidth="1"/>
    <col min="2543" max="2543" width="15" style="138" bestFit="1" customWidth="1"/>
    <col min="2544" max="2544" width="12.85546875" style="138" customWidth="1"/>
    <col min="2545" max="2545" width="16.85546875" style="138" customWidth="1"/>
    <col min="2546" max="2657" width="9.140625" style="138"/>
    <col min="2658" max="2658" width="13.42578125" style="138" customWidth="1"/>
    <col min="2659" max="2659" width="34.7109375" style="138" customWidth="1"/>
    <col min="2660" max="2660" width="20.85546875" style="138" customWidth="1"/>
    <col min="2661" max="2661" width="13.28515625" style="138" customWidth="1"/>
    <col min="2662" max="2662" width="10.7109375" style="138" customWidth="1"/>
    <col min="2663" max="2663" width="11.5703125" style="138" customWidth="1"/>
    <col min="2664" max="2664" width="11" style="138" customWidth="1"/>
    <col min="2665" max="2665" width="11.140625" style="138" customWidth="1"/>
    <col min="2666" max="2666" width="11" style="138" customWidth="1"/>
    <col min="2667" max="2667" width="12" style="138" customWidth="1"/>
    <col min="2668" max="2668" width="12.140625" style="138" customWidth="1"/>
    <col min="2669" max="2669" width="10.7109375" style="138" customWidth="1"/>
    <col min="2670" max="2670" width="10.85546875" style="138" customWidth="1"/>
    <col min="2671" max="2671" width="12.28515625" style="138" customWidth="1"/>
    <col min="2672" max="2672" width="11" style="138" customWidth="1"/>
    <col min="2673" max="2673" width="13.42578125" style="138" bestFit="1" customWidth="1"/>
    <col min="2674" max="2674" width="13" style="138" bestFit="1" customWidth="1"/>
    <col min="2675" max="2675" width="14" style="138" bestFit="1" customWidth="1"/>
    <col min="2676" max="2676" width="16.140625" style="138" bestFit="1" customWidth="1"/>
    <col min="2677" max="2677" width="15.140625" style="138" customWidth="1"/>
    <col min="2678" max="2694" width="9.140625" style="138"/>
    <col min="2695" max="2695" width="25.5703125" style="138" bestFit="1" customWidth="1"/>
    <col min="2696" max="2696" width="37.28515625" style="138" bestFit="1" customWidth="1"/>
    <col min="2697" max="2697" width="11" style="138" bestFit="1" customWidth="1"/>
    <col min="2698" max="2698" width="12.42578125" style="138" bestFit="1" customWidth="1"/>
    <col min="2699" max="2699" width="9.140625" style="138"/>
    <col min="2700" max="2700" width="13.85546875" style="138" customWidth="1"/>
    <col min="2701" max="2701" width="12.28515625" style="138" customWidth="1"/>
    <col min="2702" max="2702" width="12.5703125" style="138" customWidth="1"/>
    <col min="2703" max="2703" width="12" style="138" customWidth="1"/>
    <col min="2704" max="2704" width="9.140625" style="138"/>
    <col min="2705" max="2705" width="62.140625" style="138" customWidth="1"/>
    <col min="2706" max="2706" width="19.28515625" style="138" customWidth="1"/>
    <col min="2707" max="2707" width="9.140625" style="138"/>
    <col min="2708" max="2708" width="32.140625" style="138" bestFit="1" customWidth="1"/>
    <col min="2709" max="2710" width="9.140625" style="138"/>
    <col min="2711" max="2711" width="13" style="138" bestFit="1" customWidth="1"/>
    <col min="2712" max="2712" width="7.85546875" style="138" bestFit="1" customWidth="1"/>
    <col min="2713" max="2713" width="9.140625" style="138"/>
    <col min="2714" max="2715" width="14.42578125" style="138" bestFit="1" customWidth="1"/>
    <col min="2716" max="2716" width="9.140625" style="138"/>
    <col min="2717" max="2717" width="14.28515625" style="138" bestFit="1" customWidth="1"/>
    <col min="2718" max="2718" width="13" style="138" bestFit="1" customWidth="1"/>
    <col min="2719" max="2729" width="6.28515625" style="138" bestFit="1" customWidth="1"/>
    <col min="2730" max="2732" width="6.7109375" style="138" customWidth="1"/>
    <col min="2733" max="2733" width="6.85546875" style="138" customWidth="1"/>
    <col min="2734" max="2734" width="9.140625" style="138"/>
    <col min="2735" max="2735" width="28.42578125" style="138" bestFit="1" customWidth="1"/>
    <col min="2736" max="2736" width="17.28515625" style="138" bestFit="1" customWidth="1"/>
    <col min="2737" max="2740" width="19.28515625" style="138" customWidth="1"/>
    <col min="2741" max="2742" width="11.7109375" style="138" customWidth="1"/>
    <col min="2743" max="2744" width="9.140625" style="138"/>
    <col min="2745" max="2745" width="45.28515625" style="138" bestFit="1" customWidth="1"/>
    <col min="2746" max="2746" width="19.140625" style="138" bestFit="1" customWidth="1"/>
    <col min="2747" max="2749" width="10.85546875" style="138" bestFit="1" customWidth="1"/>
    <col min="2750" max="2750" width="11.5703125" style="138" bestFit="1" customWidth="1"/>
    <col min="2751" max="2752" width="11.140625" style="138" bestFit="1" customWidth="1"/>
    <col min="2753" max="2753" width="10.7109375" style="138" bestFit="1" customWidth="1"/>
    <col min="2754" max="2755" width="9.140625" style="138"/>
    <col min="2756" max="2756" width="23" style="138" bestFit="1" customWidth="1"/>
    <col min="2757" max="2757" width="23.7109375" style="138" bestFit="1" customWidth="1"/>
    <col min="2758" max="2758" width="18.5703125" style="138" bestFit="1" customWidth="1"/>
    <col min="2759" max="2759" width="17" style="138" bestFit="1" customWidth="1"/>
    <col min="2760" max="2761" width="9.140625" style="138"/>
    <col min="2762" max="2762" width="27.42578125" style="138" customWidth="1"/>
    <col min="2763" max="2763" width="9.140625" style="138"/>
    <col min="2764" max="2767" width="15.7109375" style="138" customWidth="1"/>
    <col min="2768" max="2768" width="12.85546875" style="138" customWidth="1"/>
    <col min="2769" max="2769" width="12.28515625" style="138" customWidth="1"/>
    <col min="2770" max="2771" width="9.140625" style="138"/>
    <col min="2772" max="2772" width="26.140625" style="138" customWidth="1"/>
    <col min="2773" max="2773" width="9.140625" style="138"/>
    <col min="2774" max="2775" width="9.7109375" style="138" bestFit="1" customWidth="1"/>
    <col min="2776" max="2776" width="17.5703125" style="138" bestFit="1" customWidth="1"/>
    <col min="2777" max="2777" width="12.140625" style="138" customWidth="1"/>
    <col min="2778" max="2779" width="9.140625" style="138"/>
    <col min="2780" max="2780" width="20.42578125" style="138" customWidth="1"/>
    <col min="2781" max="2781" width="9.140625" style="138"/>
    <col min="2782" max="2782" width="9.7109375" style="138" customWidth="1"/>
    <col min="2783" max="2783" width="11.5703125" style="138" customWidth="1"/>
    <col min="2784" max="2784" width="13.85546875" style="138" customWidth="1"/>
    <col min="2785" max="2785" width="10.85546875" style="138" customWidth="1"/>
    <col min="2786" max="2787" width="9.140625" style="138"/>
    <col min="2788" max="2788" width="30.5703125" style="138" customWidth="1"/>
    <col min="2789" max="2789" width="16.28515625" style="138" bestFit="1" customWidth="1"/>
    <col min="2790" max="2790" width="12.85546875" style="138" bestFit="1" customWidth="1"/>
    <col min="2791" max="2791" width="16.5703125" style="138" bestFit="1" customWidth="1"/>
    <col min="2792" max="2792" width="11.5703125" style="138" bestFit="1" customWidth="1"/>
    <col min="2793" max="2793" width="9.140625" style="138"/>
    <col min="2794" max="2794" width="37.140625" style="138" customWidth="1"/>
    <col min="2795" max="2795" width="15.42578125" style="138" bestFit="1" customWidth="1"/>
    <col min="2796" max="2796" width="15" style="138" customWidth="1"/>
    <col min="2797" max="2797" width="16.140625" style="138" customWidth="1"/>
    <col min="2798" max="2798" width="15.42578125" style="138" bestFit="1" customWidth="1"/>
    <col min="2799" max="2799" width="15" style="138" bestFit="1" customWidth="1"/>
    <col min="2800" max="2800" width="12.85546875" style="138" customWidth="1"/>
    <col min="2801" max="2801" width="16.85546875" style="138" customWidth="1"/>
    <col min="2802" max="2913" width="9.140625" style="138"/>
    <col min="2914" max="2914" width="13.42578125" style="138" customWidth="1"/>
    <col min="2915" max="2915" width="34.7109375" style="138" customWidth="1"/>
    <col min="2916" max="2916" width="20.85546875" style="138" customWidth="1"/>
    <col min="2917" max="2917" width="13.28515625" style="138" customWidth="1"/>
    <col min="2918" max="2918" width="10.7109375" style="138" customWidth="1"/>
    <col min="2919" max="2919" width="11.5703125" style="138" customWidth="1"/>
    <col min="2920" max="2920" width="11" style="138" customWidth="1"/>
    <col min="2921" max="2921" width="11.140625" style="138" customWidth="1"/>
    <col min="2922" max="2922" width="11" style="138" customWidth="1"/>
    <col min="2923" max="2923" width="12" style="138" customWidth="1"/>
    <col min="2924" max="2924" width="12.140625" style="138" customWidth="1"/>
    <col min="2925" max="2925" width="10.7109375" style="138" customWidth="1"/>
    <col min="2926" max="2926" width="10.85546875" style="138" customWidth="1"/>
    <col min="2927" max="2927" width="12.28515625" style="138" customWidth="1"/>
    <col min="2928" max="2928" width="11" style="138" customWidth="1"/>
    <col min="2929" max="2929" width="13.42578125" style="138" bestFit="1" customWidth="1"/>
    <col min="2930" max="2930" width="13" style="138" bestFit="1" customWidth="1"/>
    <col min="2931" max="2931" width="14" style="138" bestFit="1" customWidth="1"/>
    <col min="2932" max="2932" width="16.140625" style="138" bestFit="1" customWidth="1"/>
    <col min="2933" max="2933" width="15.140625" style="138" customWidth="1"/>
    <col min="2934" max="2950" width="9.140625" style="138"/>
    <col min="2951" max="2951" width="25.5703125" style="138" bestFit="1" customWidth="1"/>
    <col min="2952" max="2952" width="37.28515625" style="138" bestFit="1" customWidth="1"/>
    <col min="2953" max="2953" width="11" style="138" bestFit="1" customWidth="1"/>
    <col min="2954" max="2954" width="12.42578125" style="138" bestFit="1" customWidth="1"/>
    <col min="2955" max="2955" width="9.140625" style="138"/>
    <col min="2956" max="2956" width="13.85546875" style="138" customWidth="1"/>
    <col min="2957" max="2957" width="12.28515625" style="138" customWidth="1"/>
    <col min="2958" max="2958" width="12.5703125" style="138" customWidth="1"/>
    <col min="2959" max="2959" width="12" style="138" customWidth="1"/>
    <col min="2960" max="2960" width="9.140625" style="138"/>
    <col min="2961" max="2961" width="62.140625" style="138" customWidth="1"/>
    <col min="2962" max="2962" width="19.28515625" style="138" customWidth="1"/>
    <col min="2963" max="2963" width="9.140625" style="138"/>
    <col min="2964" max="2964" width="32.140625" style="138" bestFit="1" customWidth="1"/>
    <col min="2965" max="2966" width="9.140625" style="138"/>
    <col min="2967" max="2967" width="13" style="138" bestFit="1" customWidth="1"/>
    <col min="2968" max="2968" width="7.85546875" style="138" bestFit="1" customWidth="1"/>
    <col min="2969" max="2969" width="9.140625" style="138"/>
    <col min="2970" max="2971" width="14.42578125" style="138" bestFit="1" customWidth="1"/>
    <col min="2972" max="2972" width="9.140625" style="138"/>
    <col min="2973" max="2973" width="14.28515625" style="138" bestFit="1" customWidth="1"/>
    <col min="2974" max="2974" width="13" style="138" bestFit="1" customWidth="1"/>
    <col min="2975" max="2985" width="6.28515625" style="138" bestFit="1" customWidth="1"/>
    <col min="2986" max="2988" width="6.7109375" style="138" customWidth="1"/>
    <col min="2989" max="2989" width="6.85546875" style="138" customWidth="1"/>
    <col min="2990" max="2990" width="9.140625" style="138"/>
    <col min="2991" max="2991" width="28.42578125" style="138" bestFit="1" customWidth="1"/>
    <col min="2992" max="2992" width="17.28515625" style="138" bestFit="1" customWidth="1"/>
    <col min="2993" max="2996" width="19.28515625" style="138" customWidth="1"/>
    <col min="2997" max="2998" width="11.7109375" style="138" customWidth="1"/>
    <col min="2999" max="3000" width="9.140625" style="138"/>
    <col min="3001" max="3001" width="45.28515625" style="138" bestFit="1" customWidth="1"/>
    <col min="3002" max="3002" width="19.140625" style="138" bestFit="1" customWidth="1"/>
    <col min="3003" max="3005" width="10.85546875" style="138" bestFit="1" customWidth="1"/>
    <col min="3006" max="3006" width="11.5703125" style="138" bestFit="1" customWidth="1"/>
    <col min="3007" max="3008" width="11.140625" style="138" bestFit="1" customWidth="1"/>
    <col min="3009" max="3009" width="10.7109375" style="138" bestFit="1" customWidth="1"/>
    <col min="3010" max="3011" width="9.140625" style="138"/>
    <col min="3012" max="3012" width="23" style="138" bestFit="1" customWidth="1"/>
    <col min="3013" max="3013" width="23.7109375" style="138" bestFit="1" customWidth="1"/>
    <col min="3014" max="3014" width="18.5703125" style="138" bestFit="1" customWidth="1"/>
    <col min="3015" max="3015" width="17" style="138" bestFit="1" customWidth="1"/>
    <col min="3016" max="3017" width="9.140625" style="138"/>
    <col min="3018" max="3018" width="27.42578125" style="138" customWidth="1"/>
    <col min="3019" max="3019" width="9.140625" style="138"/>
    <col min="3020" max="3023" width="15.7109375" style="138" customWidth="1"/>
    <col min="3024" max="3024" width="12.85546875" style="138" customWidth="1"/>
    <col min="3025" max="3025" width="12.28515625" style="138" customWidth="1"/>
    <col min="3026" max="3027" width="9.140625" style="138"/>
    <col min="3028" max="3028" width="26.140625" style="138" customWidth="1"/>
    <col min="3029" max="3029" width="9.140625" style="138"/>
    <col min="3030" max="3031" width="9.7109375" style="138" bestFit="1" customWidth="1"/>
    <col min="3032" max="3032" width="17.5703125" style="138" bestFit="1" customWidth="1"/>
    <col min="3033" max="3033" width="12.140625" style="138" customWidth="1"/>
    <col min="3034" max="3035" width="9.140625" style="138"/>
    <col min="3036" max="3036" width="20.42578125" style="138" customWidth="1"/>
    <col min="3037" max="3037" width="9.140625" style="138"/>
    <col min="3038" max="3038" width="9.7109375" style="138" customWidth="1"/>
    <col min="3039" max="3039" width="11.5703125" style="138" customWidth="1"/>
    <col min="3040" max="3040" width="13.85546875" style="138" customWidth="1"/>
    <col min="3041" max="3041" width="10.85546875" style="138" customWidth="1"/>
    <col min="3042" max="3043" width="9.140625" style="138"/>
    <col min="3044" max="3044" width="30.5703125" style="138" customWidth="1"/>
    <col min="3045" max="3045" width="16.28515625" style="138" bestFit="1" customWidth="1"/>
    <col min="3046" max="3046" width="12.85546875" style="138" bestFit="1" customWidth="1"/>
    <col min="3047" max="3047" width="16.5703125" style="138" bestFit="1" customWidth="1"/>
    <col min="3048" max="3048" width="11.5703125" style="138" bestFit="1" customWidth="1"/>
    <col min="3049" max="3049" width="9.140625" style="138"/>
    <col min="3050" max="3050" width="37.140625" style="138" customWidth="1"/>
    <col min="3051" max="3051" width="15.42578125" style="138" bestFit="1" customWidth="1"/>
    <col min="3052" max="3052" width="15" style="138" customWidth="1"/>
    <col min="3053" max="3053" width="16.140625" style="138" customWidth="1"/>
    <col min="3054" max="3054" width="15.42578125" style="138" bestFit="1" customWidth="1"/>
    <col min="3055" max="3055" width="15" style="138" bestFit="1" customWidth="1"/>
    <col min="3056" max="3056" width="12.85546875" style="138" customWidth="1"/>
    <col min="3057" max="3057" width="16.85546875" style="138" customWidth="1"/>
    <col min="3058" max="3169" width="9.140625" style="138"/>
    <col min="3170" max="3170" width="13.42578125" style="138" customWidth="1"/>
    <col min="3171" max="3171" width="34.7109375" style="138" customWidth="1"/>
    <col min="3172" max="3172" width="20.85546875" style="138" customWidth="1"/>
    <col min="3173" max="3173" width="13.28515625" style="138" customWidth="1"/>
    <col min="3174" max="3174" width="10.7109375" style="138" customWidth="1"/>
    <col min="3175" max="3175" width="11.5703125" style="138" customWidth="1"/>
    <col min="3176" max="3176" width="11" style="138" customWidth="1"/>
    <col min="3177" max="3177" width="11.140625" style="138" customWidth="1"/>
    <col min="3178" max="3178" width="11" style="138" customWidth="1"/>
    <col min="3179" max="3179" width="12" style="138" customWidth="1"/>
    <col min="3180" max="3180" width="12.140625" style="138" customWidth="1"/>
    <col min="3181" max="3181" width="10.7109375" style="138" customWidth="1"/>
    <col min="3182" max="3182" width="10.85546875" style="138" customWidth="1"/>
    <col min="3183" max="3183" width="12.28515625" style="138" customWidth="1"/>
    <col min="3184" max="3184" width="11" style="138" customWidth="1"/>
    <col min="3185" max="3185" width="13.42578125" style="138" bestFit="1" customWidth="1"/>
    <col min="3186" max="3186" width="13" style="138" bestFit="1" customWidth="1"/>
    <col min="3187" max="3187" width="14" style="138" bestFit="1" customWidth="1"/>
    <col min="3188" max="3188" width="16.140625" style="138" bestFit="1" customWidth="1"/>
    <col min="3189" max="3189" width="15.140625" style="138" customWidth="1"/>
    <col min="3190" max="3206" width="9.140625" style="138"/>
    <col min="3207" max="3207" width="25.5703125" style="138" bestFit="1" customWidth="1"/>
    <col min="3208" max="3208" width="37.28515625" style="138" bestFit="1" customWidth="1"/>
    <col min="3209" max="3209" width="11" style="138" bestFit="1" customWidth="1"/>
    <col min="3210" max="3210" width="12.42578125" style="138" bestFit="1" customWidth="1"/>
    <col min="3211" max="3211" width="9.140625" style="138"/>
    <col min="3212" max="3212" width="13.85546875" style="138" customWidth="1"/>
    <col min="3213" max="3213" width="12.28515625" style="138" customWidth="1"/>
    <col min="3214" max="3214" width="12.5703125" style="138" customWidth="1"/>
    <col min="3215" max="3215" width="12" style="138" customWidth="1"/>
    <col min="3216" max="3216" width="9.140625" style="138"/>
    <col min="3217" max="3217" width="62.140625" style="138" customWidth="1"/>
    <col min="3218" max="3218" width="19.28515625" style="138" customWidth="1"/>
    <col min="3219" max="3219" width="9.140625" style="138"/>
    <col min="3220" max="3220" width="32.140625" style="138" bestFit="1" customWidth="1"/>
    <col min="3221" max="3222" width="9.140625" style="138"/>
    <col min="3223" max="3223" width="13" style="138" bestFit="1" customWidth="1"/>
    <col min="3224" max="3224" width="7.85546875" style="138" bestFit="1" customWidth="1"/>
    <col min="3225" max="3225" width="9.140625" style="138"/>
    <col min="3226" max="3227" width="14.42578125" style="138" bestFit="1" customWidth="1"/>
    <col min="3228" max="3228" width="9.140625" style="138"/>
    <col min="3229" max="3229" width="14.28515625" style="138" bestFit="1" customWidth="1"/>
    <col min="3230" max="3230" width="13" style="138" bestFit="1" customWidth="1"/>
    <col min="3231" max="3241" width="6.28515625" style="138" bestFit="1" customWidth="1"/>
    <col min="3242" max="3244" width="6.7109375" style="138" customWidth="1"/>
    <col min="3245" max="3245" width="6.85546875" style="138" customWidth="1"/>
    <col min="3246" max="3246" width="9.140625" style="138"/>
    <col min="3247" max="3247" width="28.42578125" style="138" bestFit="1" customWidth="1"/>
    <col min="3248" max="3248" width="17.28515625" style="138" bestFit="1" customWidth="1"/>
    <col min="3249" max="3252" width="19.28515625" style="138" customWidth="1"/>
    <col min="3253" max="3254" width="11.7109375" style="138" customWidth="1"/>
    <col min="3255" max="3256" width="9.140625" style="138"/>
    <col min="3257" max="3257" width="45.28515625" style="138" bestFit="1" customWidth="1"/>
    <col min="3258" max="3258" width="19.140625" style="138" bestFit="1" customWidth="1"/>
    <col min="3259" max="3261" width="10.85546875" style="138" bestFit="1" customWidth="1"/>
    <col min="3262" max="3262" width="11.5703125" style="138" bestFit="1" customWidth="1"/>
    <col min="3263" max="3264" width="11.140625" style="138" bestFit="1" customWidth="1"/>
    <col min="3265" max="3265" width="10.7109375" style="138" bestFit="1" customWidth="1"/>
    <col min="3266" max="3267" width="9.140625" style="138"/>
    <col min="3268" max="3268" width="23" style="138" bestFit="1" customWidth="1"/>
    <col min="3269" max="3269" width="23.7109375" style="138" bestFit="1" customWidth="1"/>
    <col min="3270" max="3270" width="18.5703125" style="138" bestFit="1" customWidth="1"/>
    <col min="3271" max="3271" width="17" style="138" bestFit="1" customWidth="1"/>
    <col min="3272" max="3273" width="9.140625" style="138"/>
    <col min="3274" max="3274" width="27.42578125" style="138" customWidth="1"/>
    <col min="3275" max="3275" width="9.140625" style="138"/>
    <col min="3276" max="3279" width="15.7109375" style="138" customWidth="1"/>
    <col min="3280" max="3280" width="12.85546875" style="138" customWidth="1"/>
    <col min="3281" max="3281" width="12.28515625" style="138" customWidth="1"/>
    <col min="3282" max="3283" width="9.140625" style="138"/>
    <col min="3284" max="3284" width="26.140625" style="138" customWidth="1"/>
    <col min="3285" max="3285" width="9.140625" style="138"/>
    <col min="3286" max="3287" width="9.7109375" style="138" bestFit="1" customWidth="1"/>
    <col min="3288" max="3288" width="17.5703125" style="138" bestFit="1" customWidth="1"/>
    <col min="3289" max="3289" width="12.140625" style="138" customWidth="1"/>
    <col min="3290" max="3291" width="9.140625" style="138"/>
    <col min="3292" max="3292" width="20.42578125" style="138" customWidth="1"/>
    <col min="3293" max="3293" width="9.140625" style="138"/>
    <col min="3294" max="3294" width="9.7109375" style="138" customWidth="1"/>
    <col min="3295" max="3295" width="11.5703125" style="138" customWidth="1"/>
    <col min="3296" max="3296" width="13.85546875" style="138" customWidth="1"/>
    <col min="3297" max="3297" width="10.85546875" style="138" customWidth="1"/>
    <col min="3298" max="3299" width="9.140625" style="138"/>
    <col min="3300" max="3300" width="30.5703125" style="138" customWidth="1"/>
    <col min="3301" max="3301" width="16.28515625" style="138" bestFit="1" customWidth="1"/>
    <col min="3302" max="3302" width="12.85546875" style="138" bestFit="1" customWidth="1"/>
    <col min="3303" max="3303" width="16.5703125" style="138" bestFit="1" customWidth="1"/>
    <col min="3304" max="3304" width="11.5703125" style="138" bestFit="1" customWidth="1"/>
    <col min="3305" max="3305" width="9.140625" style="138"/>
    <col min="3306" max="3306" width="37.140625" style="138" customWidth="1"/>
    <col min="3307" max="3307" width="15.42578125" style="138" bestFit="1" customWidth="1"/>
    <col min="3308" max="3308" width="15" style="138" customWidth="1"/>
    <col min="3309" max="3309" width="16.140625" style="138" customWidth="1"/>
    <col min="3310" max="3310" width="15.42578125" style="138" bestFit="1" customWidth="1"/>
    <col min="3311" max="3311" width="15" style="138" bestFit="1" customWidth="1"/>
    <col min="3312" max="3312" width="12.85546875" style="138" customWidth="1"/>
    <col min="3313" max="3313" width="16.85546875" style="138" customWidth="1"/>
    <col min="3314" max="3425" width="9.140625" style="138"/>
    <col min="3426" max="3426" width="13.42578125" style="138" customWidth="1"/>
    <col min="3427" max="3427" width="34.7109375" style="138" customWidth="1"/>
    <col min="3428" max="3428" width="20.85546875" style="138" customWidth="1"/>
    <col min="3429" max="3429" width="13.28515625" style="138" customWidth="1"/>
    <col min="3430" max="3430" width="10.7109375" style="138" customWidth="1"/>
    <col min="3431" max="3431" width="11.5703125" style="138" customWidth="1"/>
    <col min="3432" max="3432" width="11" style="138" customWidth="1"/>
    <col min="3433" max="3433" width="11.140625" style="138" customWidth="1"/>
    <col min="3434" max="3434" width="11" style="138" customWidth="1"/>
    <col min="3435" max="3435" width="12" style="138" customWidth="1"/>
    <col min="3436" max="3436" width="12.140625" style="138" customWidth="1"/>
    <col min="3437" max="3437" width="10.7109375" style="138" customWidth="1"/>
    <col min="3438" max="3438" width="10.85546875" style="138" customWidth="1"/>
    <col min="3439" max="3439" width="12.28515625" style="138" customWidth="1"/>
    <col min="3440" max="3440" width="11" style="138" customWidth="1"/>
    <col min="3441" max="3441" width="13.42578125" style="138" bestFit="1" customWidth="1"/>
    <col min="3442" max="3442" width="13" style="138" bestFit="1" customWidth="1"/>
    <col min="3443" max="3443" width="14" style="138" bestFit="1" customWidth="1"/>
    <col min="3444" max="3444" width="16.140625" style="138" bestFit="1" customWidth="1"/>
    <col min="3445" max="3445" width="15.140625" style="138" customWidth="1"/>
    <col min="3446" max="3462" width="9.140625" style="138"/>
    <col min="3463" max="3463" width="25.5703125" style="138" bestFit="1" customWidth="1"/>
    <col min="3464" max="3464" width="37.28515625" style="138" bestFit="1" customWidth="1"/>
    <col min="3465" max="3465" width="11" style="138" bestFit="1" customWidth="1"/>
    <col min="3466" max="3466" width="12.42578125" style="138" bestFit="1" customWidth="1"/>
    <col min="3467" max="3467" width="9.140625" style="138"/>
    <col min="3468" max="3468" width="13.85546875" style="138" customWidth="1"/>
    <col min="3469" max="3469" width="12.28515625" style="138" customWidth="1"/>
    <col min="3470" max="3470" width="12.5703125" style="138" customWidth="1"/>
    <col min="3471" max="3471" width="12" style="138" customWidth="1"/>
    <col min="3472" max="3472" width="9.140625" style="138"/>
    <col min="3473" max="3473" width="62.140625" style="138" customWidth="1"/>
    <col min="3474" max="3474" width="19.28515625" style="138" customWidth="1"/>
    <col min="3475" max="3475" width="9.140625" style="138"/>
    <col min="3476" max="3476" width="32.140625" style="138" bestFit="1" customWidth="1"/>
    <col min="3477" max="3478" width="9.140625" style="138"/>
    <col min="3479" max="3479" width="13" style="138" bestFit="1" customWidth="1"/>
    <col min="3480" max="3480" width="7.85546875" style="138" bestFit="1" customWidth="1"/>
    <col min="3481" max="3481" width="9.140625" style="138"/>
    <col min="3482" max="3483" width="14.42578125" style="138" bestFit="1" customWidth="1"/>
    <col min="3484" max="3484" width="9.140625" style="138"/>
    <col min="3485" max="3485" width="14.28515625" style="138" bestFit="1" customWidth="1"/>
    <col min="3486" max="3486" width="13" style="138" bestFit="1" customWidth="1"/>
    <col min="3487" max="3497" width="6.28515625" style="138" bestFit="1" customWidth="1"/>
    <col min="3498" max="3500" width="6.7109375" style="138" customWidth="1"/>
    <col min="3501" max="3501" width="6.85546875" style="138" customWidth="1"/>
    <col min="3502" max="3502" width="9.140625" style="138"/>
    <col min="3503" max="3503" width="28.42578125" style="138" bestFit="1" customWidth="1"/>
    <col min="3504" max="3504" width="17.28515625" style="138" bestFit="1" customWidth="1"/>
    <col min="3505" max="3508" width="19.28515625" style="138" customWidth="1"/>
    <col min="3509" max="3510" width="11.7109375" style="138" customWidth="1"/>
    <col min="3511" max="3512" width="9.140625" style="138"/>
    <col min="3513" max="3513" width="45.28515625" style="138" bestFit="1" customWidth="1"/>
    <col min="3514" max="3514" width="19.140625" style="138" bestFit="1" customWidth="1"/>
    <col min="3515" max="3517" width="10.85546875" style="138" bestFit="1" customWidth="1"/>
    <col min="3518" max="3518" width="11.5703125" style="138" bestFit="1" customWidth="1"/>
    <col min="3519" max="3520" width="11.140625" style="138" bestFit="1" customWidth="1"/>
    <col min="3521" max="3521" width="10.7109375" style="138" bestFit="1" customWidth="1"/>
    <col min="3522" max="3523" width="9.140625" style="138"/>
    <col min="3524" max="3524" width="23" style="138" bestFit="1" customWidth="1"/>
    <col min="3525" max="3525" width="23.7109375" style="138" bestFit="1" customWidth="1"/>
    <col min="3526" max="3526" width="18.5703125" style="138" bestFit="1" customWidth="1"/>
    <col min="3527" max="3527" width="17" style="138" bestFit="1" customWidth="1"/>
    <col min="3528" max="3529" width="9.140625" style="138"/>
    <col min="3530" max="3530" width="27.42578125" style="138" customWidth="1"/>
    <col min="3531" max="3531" width="9.140625" style="138"/>
    <col min="3532" max="3535" width="15.7109375" style="138" customWidth="1"/>
    <col min="3536" max="3536" width="12.85546875" style="138" customWidth="1"/>
    <col min="3537" max="3537" width="12.28515625" style="138" customWidth="1"/>
    <col min="3538" max="3539" width="9.140625" style="138"/>
    <col min="3540" max="3540" width="26.140625" style="138" customWidth="1"/>
    <col min="3541" max="3541" width="9.140625" style="138"/>
    <col min="3542" max="3543" width="9.7109375" style="138" bestFit="1" customWidth="1"/>
    <col min="3544" max="3544" width="17.5703125" style="138" bestFit="1" customWidth="1"/>
    <col min="3545" max="3545" width="12.140625" style="138" customWidth="1"/>
    <col min="3546" max="3547" width="9.140625" style="138"/>
    <col min="3548" max="3548" width="20.42578125" style="138" customWidth="1"/>
    <col min="3549" max="3549" width="9.140625" style="138"/>
    <col min="3550" max="3550" width="9.7109375" style="138" customWidth="1"/>
    <col min="3551" max="3551" width="11.5703125" style="138" customWidth="1"/>
    <col min="3552" max="3552" width="13.85546875" style="138" customWidth="1"/>
    <col min="3553" max="3553" width="10.85546875" style="138" customWidth="1"/>
    <col min="3554" max="3555" width="9.140625" style="138"/>
    <col min="3556" max="3556" width="30.5703125" style="138" customWidth="1"/>
    <col min="3557" max="3557" width="16.28515625" style="138" bestFit="1" customWidth="1"/>
    <col min="3558" max="3558" width="12.85546875" style="138" bestFit="1" customWidth="1"/>
    <col min="3559" max="3559" width="16.5703125" style="138" bestFit="1" customWidth="1"/>
    <col min="3560" max="3560" width="11.5703125" style="138" bestFit="1" customWidth="1"/>
    <col min="3561" max="3561" width="9.140625" style="138"/>
    <col min="3562" max="3562" width="37.140625" style="138" customWidth="1"/>
    <col min="3563" max="3563" width="15.42578125" style="138" bestFit="1" customWidth="1"/>
    <col min="3564" max="3564" width="15" style="138" customWidth="1"/>
    <col min="3565" max="3565" width="16.140625" style="138" customWidth="1"/>
    <col min="3566" max="3566" width="15.42578125" style="138" bestFit="1" customWidth="1"/>
    <col min="3567" max="3567" width="15" style="138" bestFit="1" customWidth="1"/>
    <col min="3568" max="3568" width="12.85546875" style="138" customWidth="1"/>
    <col min="3569" max="3569" width="16.85546875" style="138" customWidth="1"/>
    <col min="3570" max="3681" width="9.140625" style="138"/>
    <col min="3682" max="3682" width="13.42578125" style="138" customWidth="1"/>
    <col min="3683" max="3683" width="34.7109375" style="138" customWidth="1"/>
    <col min="3684" max="3684" width="20.85546875" style="138" customWidth="1"/>
    <col min="3685" max="3685" width="13.28515625" style="138" customWidth="1"/>
    <col min="3686" max="3686" width="10.7109375" style="138" customWidth="1"/>
    <col min="3687" max="3687" width="11.5703125" style="138" customWidth="1"/>
    <col min="3688" max="3688" width="11" style="138" customWidth="1"/>
    <col min="3689" max="3689" width="11.140625" style="138" customWidth="1"/>
    <col min="3690" max="3690" width="11" style="138" customWidth="1"/>
    <col min="3691" max="3691" width="12" style="138" customWidth="1"/>
    <col min="3692" max="3692" width="12.140625" style="138" customWidth="1"/>
    <col min="3693" max="3693" width="10.7109375" style="138" customWidth="1"/>
    <col min="3694" max="3694" width="10.85546875" style="138" customWidth="1"/>
    <col min="3695" max="3695" width="12.28515625" style="138" customWidth="1"/>
    <col min="3696" max="3696" width="11" style="138" customWidth="1"/>
    <col min="3697" max="3697" width="13.42578125" style="138" bestFit="1" customWidth="1"/>
    <col min="3698" max="3698" width="13" style="138" bestFit="1" customWidth="1"/>
    <col min="3699" max="3699" width="14" style="138" bestFit="1" customWidth="1"/>
    <col min="3700" max="3700" width="16.140625" style="138" bestFit="1" customWidth="1"/>
    <col min="3701" max="3701" width="15.140625" style="138" customWidth="1"/>
    <col min="3702" max="3718" width="9.140625" style="138"/>
    <col min="3719" max="3719" width="25.5703125" style="138" bestFit="1" customWidth="1"/>
    <col min="3720" max="3720" width="37.28515625" style="138" bestFit="1" customWidth="1"/>
    <col min="3721" max="3721" width="11" style="138" bestFit="1" customWidth="1"/>
    <col min="3722" max="3722" width="12.42578125" style="138" bestFit="1" customWidth="1"/>
    <col min="3723" max="3723" width="9.140625" style="138"/>
    <col min="3724" max="3724" width="13.85546875" style="138" customWidth="1"/>
    <col min="3725" max="3725" width="12.28515625" style="138" customWidth="1"/>
    <col min="3726" max="3726" width="12.5703125" style="138" customWidth="1"/>
    <col min="3727" max="3727" width="12" style="138" customWidth="1"/>
    <col min="3728" max="3728" width="9.140625" style="138"/>
    <col min="3729" max="3729" width="62.140625" style="138" customWidth="1"/>
    <col min="3730" max="3730" width="19.28515625" style="138" customWidth="1"/>
    <col min="3731" max="3731" width="9.140625" style="138"/>
    <col min="3732" max="3732" width="32.140625" style="138" bestFit="1" customWidth="1"/>
    <col min="3733" max="3734" width="9.140625" style="138"/>
    <col min="3735" max="3735" width="13" style="138" bestFit="1" customWidth="1"/>
    <col min="3736" max="3736" width="7.85546875" style="138" bestFit="1" customWidth="1"/>
    <col min="3737" max="3737" width="9.140625" style="138"/>
    <col min="3738" max="3739" width="14.42578125" style="138" bestFit="1" customWidth="1"/>
    <col min="3740" max="3740" width="9.140625" style="138"/>
    <col min="3741" max="3741" width="14.28515625" style="138" bestFit="1" customWidth="1"/>
    <col min="3742" max="3742" width="13" style="138" bestFit="1" customWidth="1"/>
    <col min="3743" max="3753" width="6.28515625" style="138" bestFit="1" customWidth="1"/>
    <col min="3754" max="3756" width="6.7109375" style="138" customWidth="1"/>
    <col min="3757" max="3757" width="6.85546875" style="138" customWidth="1"/>
    <col min="3758" max="3758" width="9.140625" style="138"/>
    <col min="3759" max="3759" width="28.42578125" style="138" bestFit="1" customWidth="1"/>
    <col min="3760" max="3760" width="17.28515625" style="138" bestFit="1" customWidth="1"/>
    <col min="3761" max="3764" width="19.28515625" style="138" customWidth="1"/>
    <col min="3765" max="3766" width="11.7109375" style="138" customWidth="1"/>
    <col min="3767" max="3768" width="9.140625" style="138"/>
    <col min="3769" max="3769" width="45.28515625" style="138" bestFit="1" customWidth="1"/>
    <col min="3770" max="3770" width="19.140625" style="138" bestFit="1" customWidth="1"/>
    <col min="3771" max="3773" width="10.85546875" style="138" bestFit="1" customWidth="1"/>
    <col min="3774" max="3774" width="11.5703125" style="138" bestFit="1" customWidth="1"/>
    <col min="3775" max="3776" width="11.140625" style="138" bestFit="1" customWidth="1"/>
    <col min="3777" max="3777" width="10.7109375" style="138" bestFit="1" customWidth="1"/>
    <col min="3778" max="3779" width="9.140625" style="138"/>
    <col min="3780" max="3780" width="23" style="138" bestFit="1" customWidth="1"/>
    <col min="3781" max="3781" width="23.7109375" style="138" bestFit="1" customWidth="1"/>
    <col min="3782" max="3782" width="18.5703125" style="138" bestFit="1" customWidth="1"/>
    <col min="3783" max="3783" width="17" style="138" bestFit="1" customWidth="1"/>
    <col min="3784" max="3785" width="9.140625" style="138"/>
    <col min="3786" max="3786" width="27.42578125" style="138" customWidth="1"/>
    <col min="3787" max="3787" width="9.140625" style="138"/>
    <col min="3788" max="3791" width="15.7109375" style="138" customWidth="1"/>
    <col min="3792" max="3792" width="12.85546875" style="138" customWidth="1"/>
    <col min="3793" max="3793" width="12.28515625" style="138" customWidth="1"/>
    <col min="3794" max="3795" width="9.140625" style="138"/>
    <col min="3796" max="3796" width="26.140625" style="138" customWidth="1"/>
    <col min="3797" max="3797" width="9.140625" style="138"/>
    <col min="3798" max="3799" width="9.7109375" style="138" bestFit="1" customWidth="1"/>
    <col min="3800" max="3800" width="17.5703125" style="138" bestFit="1" customWidth="1"/>
    <col min="3801" max="3801" width="12.140625" style="138" customWidth="1"/>
    <col min="3802" max="3803" width="9.140625" style="138"/>
    <col min="3804" max="3804" width="20.42578125" style="138" customWidth="1"/>
    <col min="3805" max="3805" width="9.140625" style="138"/>
    <col min="3806" max="3806" width="9.7109375" style="138" customWidth="1"/>
    <col min="3807" max="3807" width="11.5703125" style="138" customWidth="1"/>
    <col min="3808" max="3808" width="13.85546875" style="138" customWidth="1"/>
    <col min="3809" max="3809" width="10.85546875" style="138" customWidth="1"/>
    <col min="3810" max="3811" width="9.140625" style="138"/>
    <col min="3812" max="3812" width="30.5703125" style="138" customWidth="1"/>
    <col min="3813" max="3813" width="16.28515625" style="138" bestFit="1" customWidth="1"/>
    <col min="3814" max="3814" width="12.85546875" style="138" bestFit="1" customWidth="1"/>
    <col min="3815" max="3815" width="16.5703125" style="138" bestFit="1" customWidth="1"/>
    <col min="3816" max="3816" width="11.5703125" style="138" bestFit="1" customWidth="1"/>
    <col min="3817" max="3817" width="9.140625" style="138"/>
    <col min="3818" max="3818" width="37.140625" style="138" customWidth="1"/>
    <col min="3819" max="3819" width="15.42578125" style="138" bestFit="1" customWidth="1"/>
    <col min="3820" max="3820" width="15" style="138" customWidth="1"/>
    <col min="3821" max="3821" width="16.140625" style="138" customWidth="1"/>
    <col min="3822" max="3822" width="15.42578125" style="138" bestFit="1" customWidth="1"/>
    <col min="3823" max="3823" width="15" style="138" bestFit="1" customWidth="1"/>
    <col min="3824" max="3824" width="12.85546875" style="138" customWidth="1"/>
    <col min="3825" max="3825" width="16.85546875" style="138" customWidth="1"/>
    <col min="3826" max="3937" width="9.140625" style="138"/>
    <col min="3938" max="3938" width="13.42578125" style="138" customWidth="1"/>
    <col min="3939" max="3939" width="34.7109375" style="138" customWidth="1"/>
    <col min="3940" max="3940" width="20.85546875" style="138" customWidth="1"/>
    <col min="3941" max="3941" width="13.28515625" style="138" customWidth="1"/>
    <col min="3942" max="3942" width="10.7109375" style="138" customWidth="1"/>
    <col min="3943" max="3943" width="11.5703125" style="138" customWidth="1"/>
    <col min="3944" max="3944" width="11" style="138" customWidth="1"/>
    <col min="3945" max="3945" width="11.140625" style="138" customWidth="1"/>
    <col min="3946" max="3946" width="11" style="138" customWidth="1"/>
    <col min="3947" max="3947" width="12" style="138" customWidth="1"/>
    <col min="3948" max="3948" width="12.140625" style="138" customWidth="1"/>
    <col min="3949" max="3949" width="10.7109375" style="138" customWidth="1"/>
    <col min="3950" max="3950" width="10.85546875" style="138" customWidth="1"/>
    <col min="3951" max="3951" width="12.28515625" style="138" customWidth="1"/>
    <col min="3952" max="3952" width="11" style="138" customWidth="1"/>
    <col min="3953" max="3953" width="13.42578125" style="138" bestFit="1" customWidth="1"/>
    <col min="3954" max="3954" width="13" style="138" bestFit="1" customWidth="1"/>
    <col min="3955" max="3955" width="14" style="138" bestFit="1" customWidth="1"/>
    <col min="3956" max="3956" width="16.140625" style="138" bestFit="1" customWidth="1"/>
    <col min="3957" max="3957" width="15.140625" style="138" customWidth="1"/>
    <col min="3958" max="3974" width="9.140625" style="138"/>
    <col min="3975" max="3975" width="25.5703125" style="138" bestFit="1" customWidth="1"/>
    <col min="3976" max="3976" width="37.28515625" style="138" bestFit="1" customWidth="1"/>
    <col min="3977" max="3977" width="11" style="138" bestFit="1" customWidth="1"/>
    <col min="3978" max="3978" width="12.42578125" style="138" bestFit="1" customWidth="1"/>
    <col min="3979" max="3979" width="9.140625" style="138"/>
    <col min="3980" max="3980" width="13.85546875" style="138" customWidth="1"/>
    <col min="3981" max="3981" width="12.28515625" style="138" customWidth="1"/>
    <col min="3982" max="3982" width="12.5703125" style="138" customWidth="1"/>
    <col min="3983" max="3983" width="12" style="138" customWidth="1"/>
    <col min="3984" max="3984" width="9.140625" style="138"/>
    <col min="3985" max="3985" width="62.140625" style="138" customWidth="1"/>
    <col min="3986" max="3986" width="19.28515625" style="138" customWidth="1"/>
    <col min="3987" max="3987" width="9.140625" style="138"/>
    <col min="3988" max="3988" width="32.140625" style="138" bestFit="1" customWidth="1"/>
    <col min="3989" max="3990" width="9.140625" style="138"/>
    <col min="3991" max="3991" width="13" style="138" bestFit="1" customWidth="1"/>
    <col min="3992" max="3992" width="7.85546875" style="138" bestFit="1" customWidth="1"/>
    <col min="3993" max="3993" width="9.140625" style="138"/>
    <col min="3994" max="3995" width="14.42578125" style="138" bestFit="1" customWidth="1"/>
    <col min="3996" max="3996" width="9.140625" style="138"/>
    <col min="3997" max="3997" width="14.28515625" style="138" bestFit="1" customWidth="1"/>
    <col min="3998" max="3998" width="13" style="138" bestFit="1" customWidth="1"/>
    <col min="3999" max="4009" width="6.28515625" style="138" bestFit="1" customWidth="1"/>
    <col min="4010" max="4012" width="6.7109375" style="138" customWidth="1"/>
    <col min="4013" max="4013" width="6.85546875" style="138" customWidth="1"/>
    <col min="4014" max="4014" width="9.140625" style="138"/>
    <col min="4015" max="4015" width="28.42578125" style="138" bestFit="1" customWidth="1"/>
    <col min="4016" max="4016" width="17.28515625" style="138" bestFit="1" customWidth="1"/>
    <col min="4017" max="4020" width="19.28515625" style="138" customWidth="1"/>
    <col min="4021" max="4022" width="11.7109375" style="138" customWidth="1"/>
    <col min="4023" max="4024" width="9.140625" style="138"/>
    <col min="4025" max="4025" width="45.28515625" style="138" bestFit="1" customWidth="1"/>
    <col min="4026" max="4026" width="19.140625" style="138" bestFit="1" customWidth="1"/>
    <col min="4027" max="4029" width="10.85546875" style="138" bestFit="1" customWidth="1"/>
    <col min="4030" max="4030" width="11.5703125" style="138" bestFit="1" customWidth="1"/>
    <col min="4031" max="4032" width="11.140625" style="138" bestFit="1" customWidth="1"/>
    <col min="4033" max="4033" width="10.7109375" style="138" bestFit="1" customWidth="1"/>
    <col min="4034" max="4035" width="9.140625" style="138"/>
    <col min="4036" max="4036" width="23" style="138" bestFit="1" customWidth="1"/>
    <col min="4037" max="4037" width="23.7109375" style="138" bestFit="1" customWidth="1"/>
    <col min="4038" max="4038" width="18.5703125" style="138" bestFit="1" customWidth="1"/>
    <col min="4039" max="4039" width="17" style="138" bestFit="1" customWidth="1"/>
    <col min="4040" max="4041" width="9.140625" style="138"/>
    <col min="4042" max="4042" width="27.42578125" style="138" customWidth="1"/>
    <col min="4043" max="4043" width="9.140625" style="138"/>
    <col min="4044" max="4047" width="15.7109375" style="138" customWidth="1"/>
    <col min="4048" max="4048" width="12.85546875" style="138" customWidth="1"/>
    <col min="4049" max="4049" width="12.28515625" style="138" customWidth="1"/>
    <col min="4050" max="4051" width="9.140625" style="138"/>
    <col min="4052" max="4052" width="26.140625" style="138" customWidth="1"/>
    <col min="4053" max="4053" width="9.140625" style="138"/>
    <col min="4054" max="4055" width="9.7109375" style="138" bestFit="1" customWidth="1"/>
    <col min="4056" max="4056" width="17.5703125" style="138" bestFit="1" customWidth="1"/>
    <col min="4057" max="4057" width="12.140625" style="138" customWidth="1"/>
    <col min="4058" max="4059" width="9.140625" style="138"/>
    <col min="4060" max="4060" width="20.42578125" style="138" customWidth="1"/>
    <col min="4061" max="4061" width="9.140625" style="138"/>
    <col min="4062" max="4062" width="9.7109375" style="138" customWidth="1"/>
    <col min="4063" max="4063" width="11.5703125" style="138" customWidth="1"/>
    <col min="4064" max="4064" width="13.85546875" style="138" customWidth="1"/>
    <col min="4065" max="4065" width="10.85546875" style="138" customWidth="1"/>
    <col min="4066" max="4067" width="9.140625" style="138"/>
    <col min="4068" max="4068" width="30.5703125" style="138" customWidth="1"/>
    <col min="4069" max="4069" width="16.28515625" style="138" bestFit="1" customWidth="1"/>
    <col min="4070" max="4070" width="12.85546875" style="138" bestFit="1" customWidth="1"/>
    <col min="4071" max="4071" width="16.5703125" style="138" bestFit="1" customWidth="1"/>
    <col min="4072" max="4072" width="11.5703125" style="138" bestFit="1" customWidth="1"/>
    <col min="4073" max="4073" width="9.140625" style="138"/>
    <col min="4074" max="4074" width="37.140625" style="138" customWidth="1"/>
    <col min="4075" max="4075" width="15.42578125" style="138" bestFit="1" customWidth="1"/>
    <col min="4076" max="4076" width="15" style="138" customWidth="1"/>
    <col min="4077" max="4077" width="16.140625" style="138" customWidth="1"/>
    <col min="4078" max="4078" width="15.42578125" style="138" bestFit="1" customWidth="1"/>
    <col min="4079" max="4079" width="15" style="138" bestFit="1" customWidth="1"/>
    <col min="4080" max="4080" width="12.85546875" style="138" customWidth="1"/>
    <col min="4081" max="4081" width="16.85546875" style="138" customWidth="1"/>
    <col min="4082" max="4193" width="9.140625" style="138"/>
    <col min="4194" max="4194" width="13.42578125" style="138" customWidth="1"/>
    <col min="4195" max="4195" width="34.7109375" style="138" customWidth="1"/>
    <col min="4196" max="4196" width="20.85546875" style="138" customWidth="1"/>
    <col min="4197" max="4197" width="13.28515625" style="138" customWidth="1"/>
    <col min="4198" max="4198" width="10.7109375" style="138" customWidth="1"/>
    <col min="4199" max="4199" width="11.5703125" style="138" customWidth="1"/>
    <col min="4200" max="4200" width="11" style="138" customWidth="1"/>
    <col min="4201" max="4201" width="11.140625" style="138" customWidth="1"/>
    <col min="4202" max="4202" width="11" style="138" customWidth="1"/>
    <col min="4203" max="4203" width="12" style="138" customWidth="1"/>
    <col min="4204" max="4204" width="12.140625" style="138" customWidth="1"/>
    <col min="4205" max="4205" width="10.7109375" style="138" customWidth="1"/>
    <col min="4206" max="4206" width="10.85546875" style="138" customWidth="1"/>
    <col min="4207" max="4207" width="12.28515625" style="138" customWidth="1"/>
    <col min="4208" max="4208" width="11" style="138" customWidth="1"/>
    <col min="4209" max="4209" width="13.42578125" style="138" bestFit="1" customWidth="1"/>
    <col min="4210" max="4210" width="13" style="138" bestFit="1" customWidth="1"/>
    <col min="4211" max="4211" width="14" style="138" bestFit="1" customWidth="1"/>
    <col min="4212" max="4212" width="16.140625" style="138" bestFit="1" customWidth="1"/>
    <col min="4213" max="4213" width="15.140625" style="138" customWidth="1"/>
    <col min="4214" max="4230" width="9.140625" style="138"/>
    <col min="4231" max="4231" width="25.5703125" style="138" bestFit="1" customWidth="1"/>
    <col min="4232" max="4232" width="37.28515625" style="138" bestFit="1" customWidth="1"/>
    <col min="4233" max="4233" width="11" style="138" bestFit="1" customWidth="1"/>
    <col min="4234" max="4234" width="12.42578125" style="138" bestFit="1" customWidth="1"/>
    <col min="4235" max="4235" width="9.140625" style="138"/>
    <col min="4236" max="4236" width="13.85546875" style="138" customWidth="1"/>
    <col min="4237" max="4237" width="12.28515625" style="138" customWidth="1"/>
    <col min="4238" max="4238" width="12.5703125" style="138" customWidth="1"/>
    <col min="4239" max="4239" width="12" style="138" customWidth="1"/>
    <col min="4240" max="4240" width="9.140625" style="138"/>
    <col min="4241" max="4241" width="62.140625" style="138" customWidth="1"/>
    <col min="4242" max="4242" width="19.28515625" style="138" customWidth="1"/>
    <col min="4243" max="4243" width="9.140625" style="138"/>
    <col min="4244" max="4244" width="32.140625" style="138" bestFit="1" customWidth="1"/>
    <col min="4245" max="4246" width="9.140625" style="138"/>
    <col min="4247" max="4247" width="13" style="138" bestFit="1" customWidth="1"/>
    <col min="4248" max="4248" width="7.85546875" style="138" bestFit="1" customWidth="1"/>
    <col min="4249" max="4249" width="9.140625" style="138"/>
    <col min="4250" max="4251" width="14.42578125" style="138" bestFit="1" customWidth="1"/>
    <col min="4252" max="4252" width="9.140625" style="138"/>
    <col min="4253" max="4253" width="14.28515625" style="138" bestFit="1" customWidth="1"/>
    <col min="4254" max="4254" width="13" style="138" bestFit="1" customWidth="1"/>
    <col min="4255" max="4265" width="6.28515625" style="138" bestFit="1" customWidth="1"/>
    <col min="4266" max="4268" width="6.7109375" style="138" customWidth="1"/>
    <col min="4269" max="4269" width="6.85546875" style="138" customWidth="1"/>
    <col min="4270" max="4270" width="9.140625" style="138"/>
    <col min="4271" max="4271" width="28.42578125" style="138" bestFit="1" customWidth="1"/>
    <col min="4272" max="4272" width="17.28515625" style="138" bestFit="1" customWidth="1"/>
    <col min="4273" max="4276" width="19.28515625" style="138" customWidth="1"/>
    <col min="4277" max="4278" width="11.7109375" style="138" customWidth="1"/>
    <col min="4279" max="4280" width="9.140625" style="138"/>
    <col min="4281" max="4281" width="45.28515625" style="138" bestFit="1" customWidth="1"/>
    <col min="4282" max="4282" width="19.140625" style="138" bestFit="1" customWidth="1"/>
    <col min="4283" max="4285" width="10.85546875" style="138" bestFit="1" customWidth="1"/>
    <col min="4286" max="4286" width="11.5703125" style="138" bestFit="1" customWidth="1"/>
    <col min="4287" max="4288" width="11.140625" style="138" bestFit="1" customWidth="1"/>
    <col min="4289" max="4289" width="10.7109375" style="138" bestFit="1" customWidth="1"/>
    <col min="4290" max="4291" width="9.140625" style="138"/>
    <col min="4292" max="4292" width="23" style="138" bestFit="1" customWidth="1"/>
    <col min="4293" max="4293" width="23.7109375" style="138" bestFit="1" customWidth="1"/>
    <col min="4294" max="4294" width="18.5703125" style="138" bestFit="1" customWidth="1"/>
    <col min="4295" max="4295" width="17" style="138" bestFit="1" customWidth="1"/>
    <col min="4296" max="4297" width="9.140625" style="138"/>
    <col min="4298" max="4298" width="27.42578125" style="138" customWidth="1"/>
    <col min="4299" max="4299" width="9.140625" style="138"/>
    <col min="4300" max="4303" width="15.7109375" style="138" customWidth="1"/>
    <col min="4304" max="4304" width="12.85546875" style="138" customWidth="1"/>
    <col min="4305" max="4305" width="12.28515625" style="138" customWidth="1"/>
    <col min="4306" max="4307" width="9.140625" style="138"/>
    <col min="4308" max="4308" width="26.140625" style="138" customWidth="1"/>
    <col min="4309" max="4309" width="9.140625" style="138"/>
    <col min="4310" max="4311" width="9.7109375" style="138" bestFit="1" customWidth="1"/>
    <col min="4312" max="4312" width="17.5703125" style="138" bestFit="1" customWidth="1"/>
    <col min="4313" max="4313" width="12.140625" style="138" customWidth="1"/>
    <col min="4314" max="4315" width="9.140625" style="138"/>
    <col min="4316" max="4316" width="20.42578125" style="138" customWidth="1"/>
    <col min="4317" max="4317" width="9.140625" style="138"/>
    <col min="4318" max="4318" width="9.7109375" style="138" customWidth="1"/>
    <col min="4319" max="4319" width="11.5703125" style="138" customWidth="1"/>
    <col min="4320" max="4320" width="13.85546875" style="138" customWidth="1"/>
    <col min="4321" max="4321" width="10.85546875" style="138" customWidth="1"/>
    <col min="4322" max="4323" width="9.140625" style="138"/>
    <col min="4324" max="4324" width="30.5703125" style="138" customWidth="1"/>
    <col min="4325" max="4325" width="16.28515625" style="138" bestFit="1" customWidth="1"/>
    <col min="4326" max="4326" width="12.85546875" style="138" bestFit="1" customWidth="1"/>
    <col min="4327" max="4327" width="16.5703125" style="138" bestFit="1" customWidth="1"/>
    <col min="4328" max="4328" width="11.5703125" style="138" bestFit="1" customWidth="1"/>
    <col min="4329" max="4329" width="9.140625" style="138"/>
    <col min="4330" max="4330" width="37.140625" style="138" customWidth="1"/>
    <col min="4331" max="4331" width="15.42578125" style="138" bestFit="1" customWidth="1"/>
    <col min="4332" max="4332" width="15" style="138" customWidth="1"/>
    <col min="4333" max="4333" width="16.140625" style="138" customWidth="1"/>
    <col min="4334" max="4334" width="15.42578125" style="138" bestFit="1" customWidth="1"/>
    <col min="4335" max="4335" width="15" style="138" bestFit="1" customWidth="1"/>
    <col min="4336" max="4336" width="12.85546875" style="138" customWidth="1"/>
    <col min="4337" max="4337" width="16.85546875" style="138" customWidth="1"/>
    <col min="4338" max="4449" width="9.140625" style="138"/>
    <col min="4450" max="4450" width="13.42578125" style="138" customWidth="1"/>
    <col min="4451" max="4451" width="34.7109375" style="138" customWidth="1"/>
    <col min="4452" max="4452" width="20.85546875" style="138" customWidth="1"/>
    <col min="4453" max="4453" width="13.28515625" style="138" customWidth="1"/>
    <col min="4454" max="4454" width="10.7109375" style="138" customWidth="1"/>
    <col min="4455" max="4455" width="11.5703125" style="138" customWidth="1"/>
    <col min="4456" max="4456" width="11" style="138" customWidth="1"/>
    <col min="4457" max="4457" width="11.140625" style="138" customWidth="1"/>
    <col min="4458" max="4458" width="11" style="138" customWidth="1"/>
    <col min="4459" max="4459" width="12" style="138" customWidth="1"/>
    <col min="4460" max="4460" width="12.140625" style="138" customWidth="1"/>
    <col min="4461" max="4461" width="10.7109375" style="138" customWidth="1"/>
    <col min="4462" max="4462" width="10.85546875" style="138" customWidth="1"/>
    <col min="4463" max="4463" width="12.28515625" style="138" customWidth="1"/>
    <col min="4464" max="4464" width="11" style="138" customWidth="1"/>
    <col min="4465" max="4465" width="13.42578125" style="138" bestFit="1" customWidth="1"/>
    <col min="4466" max="4466" width="13" style="138" bestFit="1" customWidth="1"/>
    <col min="4467" max="4467" width="14" style="138" bestFit="1" customWidth="1"/>
    <col min="4468" max="4468" width="16.140625" style="138" bestFit="1" customWidth="1"/>
    <col min="4469" max="4469" width="15.140625" style="138" customWidth="1"/>
    <col min="4470" max="4486" width="9.140625" style="138"/>
    <col min="4487" max="4487" width="25.5703125" style="138" bestFit="1" customWidth="1"/>
    <col min="4488" max="4488" width="37.28515625" style="138" bestFit="1" customWidth="1"/>
    <col min="4489" max="4489" width="11" style="138" bestFit="1" customWidth="1"/>
    <col min="4490" max="4490" width="12.42578125" style="138" bestFit="1" customWidth="1"/>
    <col min="4491" max="4491" width="9.140625" style="138"/>
    <col min="4492" max="4492" width="13.85546875" style="138" customWidth="1"/>
    <col min="4493" max="4493" width="12.28515625" style="138" customWidth="1"/>
    <col min="4494" max="4494" width="12.5703125" style="138" customWidth="1"/>
    <col min="4495" max="4495" width="12" style="138" customWidth="1"/>
    <col min="4496" max="4496" width="9.140625" style="138"/>
    <col min="4497" max="4497" width="62.140625" style="138" customWidth="1"/>
    <col min="4498" max="4498" width="19.28515625" style="138" customWidth="1"/>
    <col min="4499" max="4499" width="9.140625" style="138"/>
    <col min="4500" max="4500" width="32.140625" style="138" bestFit="1" customWidth="1"/>
    <col min="4501" max="4502" width="9.140625" style="138"/>
    <col min="4503" max="4503" width="13" style="138" bestFit="1" customWidth="1"/>
    <col min="4504" max="4504" width="7.85546875" style="138" bestFit="1" customWidth="1"/>
    <col min="4505" max="4505" width="9.140625" style="138"/>
    <col min="4506" max="4507" width="14.42578125" style="138" bestFit="1" customWidth="1"/>
    <col min="4508" max="4508" width="9.140625" style="138"/>
    <col min="4509" max="4509" width="14.28515625" style="138" bestFit="1" customWidth="1"/>
    <col min="4510" max="4510" width="13" style="138" bestFit="1" customWidth="1"/>
    <col min="4511" max="4521" width="6.28515625" style="138" bestFit="1" customWidth="1"/>
    <col min="4522" max="4524" width="6.7109375" style="138" customWidth="1"/>
    <col min="4525" max="4525" width="6.85546875" style="138" customWidth="1"/>
    <col min="4526" max="4526" width="9.140625" style="138"/>
    <col min="4527" max="4527" width="28.42578125" style="138" bestFit="1" customWidth="1"/>
    <col min="4528" max="4528" width="17.28515625" style="138" bestFit="1" customWidth="1"/>
    <col min="4529" max="4532" width="19.28515625" style="138" customWidth="1"/>
    <col min="4533" max="4534" width="11.7109375" style="138" customWidth="1"/>
    <col min="4535" max="4536" width="9.140625" style="138"/>
    <col min="4537" max="4537" width="45.28515625" style="138" bestFit="1" customWidth="1"/>
    <col min="4538" max="4538" width="19.140625" style="138" bestFit="1" customWidth="1"/>
    <col min="4539" max="4541" width="10.85546875" style="138" bestFit="1" customWidth="1"/>
    <col min="4542" max="4542" width="11.5703125" style="138" bestFit="1" customWidth="1"/>
    <col min="4543" max="4544" width="11.140625" style="138" bestFit="1" customWidth="1"/>
    <col min="4545" max="4545" width="10.7109375" style="138" bestFit="1" customWidth="1"/>
    <col min="4546" max="4547" width="9.140625" style="138"/>
    <col min="4548" max="4548" width="23" style="138" bestFit="1" customWidth="1"/>
    <col min="4549" max="4549" width="23.7109375" style="138" bestFit="1" customWidth="1"/>
    <col min="4550" max="4550" width="18.5703125" style="138" bestFit="1" customWidth="1"/>
    <col min="4551" max="4551" width="17" style="138" bestFit="1" customWidth="1"/>
    <col min="4552" max="4553" width="9.140625" style="138"/>
    <col min="4554" max="4554" width="27.42578125" style="138" customWidth="1"/>
    <col min="4555" max="4555" width="9.140625" style="138"/>
    <col min="4556" max="4559" width="15.7109375" style="138" customWidth="1"/>
    <col min="4560" max="4560" width="12.85546875" style="138" customWidth="1"/>
    <col min="4561" max="4561" width="12.28515625" style="138" customWidth="1"/>
    <col min="4562" max="4563" width="9.140625" style="138"/>
    <col min="4564" max="4564" width="26.140625" style="138" customWidth="1"/>
    <col min="4565" max="4565" width="9.140625" style="138"/>
    <col min="4566" max="4567" width="9.7109375" style="138" bestFit="1" customWidth="1"/>
    <col min="4568" max="4568" width="17.5703125" style="138" bestFit="1" customWidth="1"/>
    <col min="4569" max="4569" width="12.140625" style="138" customWidth="1"/>
    <col min="4570" max="4571" width="9.140625" style="138"/>
    <col min="4572" max="4572" width="20.42578125" style="138" customWidth="1"/>
    <col min="4573" max="4573" width="9.140625" style="138"/>
    <col min="4574" max="4574" width="9.7109375" style="138" customWidth="1"/>
    <col min="4575" max="4575" width="11.5703125" style="138" customWidth="1"/>
    <col min="4576" max="4576" width="13.85546875" style="138" customWidth="1"/>
    <col min="4577" max="4577" width="10.85546875" style="138" customWidth="1"/>
    <col min="4578" max="4579" width="9.140625" style="138"/>
    <col min="4580" max="4580" width="30.5703125" style="138" customWidth="1"/>
    <col min="4581" max="4581" width="16.28515625" style="138" bestFit="1" customWidth="1"/>
    <col min="4582" max="4582" width="12.85546875" style="138" bestFit="1" customWidth="1"/>
    <col min="4583" max="4583" width="16.5703125" style="138" bestFit="1" customWidth="1"/>
    <col min="4584" max="4584" width="11.5703125" style="138" bestFit="1" customWidth="1"/>
    <col min="4585" max="4585" width="9.140625" style="138"/>
    <col min="4586" max="4586" width="37.140625" style="138" customWidth="1"/>
    <col min="4587" max="4587" width="15.42578125" style="138" bestFit="1" customWidth="1"/>
    <col min="4588" max="4588" width="15" style="138" customWidth="1"/>
    <col min="4589" max="4589" width="16.140625" style="138" customWidth="1"/>
    <col min="4590" max="4590" width="15.42578125" style="138" bestFit="1" customWidth="1"/>
    <col min="4591" max="4591" width="15" style="138" bestFit="1" customWidth="1"/>
    <col min="4592" max="4592" width="12.85546875" style="138" customWidth="1"/>
    <col min="4593" max="4593" width="16.85546875" style="138" customWidth="1"/>
    <col min="4594" max="4705" width="9.140625" style="138"/>
    <col min="4706" max="4706" width="13.42578125" style="138" customWidth="1"/>
    <col min="4707" max="4707" width="34.7109375" style="138" customWidth="1"/>
    <col min="4708" max="4708" width="20.85546875" style="138" customWidth="1"/>
    <col min="4709" max="4709" width="13.28515625" style="138" customWidth="1"/>
    <col min="4710" max="4710" width="10.7109375" style="138" customWidth="1"/>
    <col min="4711" max="4711" width="11.5703125" style="138" customWidth="1"/>
    <col min="4712" max="4712" width="11" style="138" customWidth="1"/>
    <col min="4713" max="4713" width="11.140625" style="138" customWidth="1"/>
    <col min="4714" max="4714" width="11" style="138" customWidth="1"/>
    <col min="4715" max="4715" width="12" style="138" customWidth="1"/>
    <col min="4716" max="4716" width="12.140625" style="138" customWidth="1"/>
    <col min="4717" max="4717" width="10.7109375" style="138" customWidth="1"/>
    <col min="4718" max="4718" width="10.85546875" style="138" customWidth="1"/>
    <col min="4719" max="4719" width="12.28515625" style="138" customWidth="1"/>
    <col min="4720" max="4720" width="11" style="138" customWidth="1"/>
    <col min="4721" max="4721" width="13.42578125" style="138" bestFit="1" customWidth="1"/>
    <col min="4722" max="4722" width="13" style="138" bestFit="1" customWidth="1"/>
    <col min="4723" max="4723" width="14" style="138" bestFit="1" customWidth="1"/>
    <col min="4724" max="4724" width="16.140625" style="138" bestFit="1" customWidth="1"/>
    <col min="4725" max="4725" width="15.140625" style="138" customWidth="1"/>
    <col min="4726" max="4742" width="9.140625" style="138"/>
    <col min="4743" max="4743" width="25.5703125" style="138" bestFit="1" customWidth="1"/>
    <col min="4744" max="4744" width="37.28515625" style="138" bestFit="1" customWidth="1"/>
    <col min="4745" max="4745" width="11" style="138" bestFit="1" customWidth="1"/>
    <col min="4746" max="4746" width="12.42578125" style="138" bestFit="1" customWidth="1"/>
    <col min="4747" max="4747" width="9.140625" style="138"/>
    <col min="4748" max="4748" width="13.85546875" style="138" customWidth="1"/>
    <col min="4749" max="4749" width="12.28515625" style="138" customWidth="1"/>
    <col min="4750" max="4750" width="12.5703125" style="138" customWidth="1"/>
    <col min="4751" max="4751" width="12" style="138" customWidth="1"/>
    <col min="4752" max="4752" width="9.140625" style="138"/>
    <col min="4753" max="4753" width="62.140625" style="138" customWidth="1"/>
    <col min="4754" max="4754" width="19.28515625" style="138" customWidth="1"/>
    <col min="4755" max="4755" width="9.140625" style="138"/>
    <col min="4756" max="4756" width="32.140625" style="138" bestFit="1" customWidth="1"/>
    <col min="4757" max="4758" width="9.140625" style="138"/>
    <col min="4759" max="4759" width="13" style="138" bestFit="1" customWidth="1"/>
    <col min="4760" max="4760" width="7.85546875" style="138" bestFit="1" customWidth="1"/>
    <col min="4761" max="4761" width="9.140625" style="138"/>
    <col min="4762" max="4763" width="14.42578125" style="138" bestFit="1" customWidth="1"/>
    <col min="4764" max="4764" width="9.140625" style="138"/>
    <col min="4765" max="4765" width="14.28515625" style="138" bestFit="1" customWidth="1"/>
    <col min="4766" max="4766" width="13" style="138" bestFit="1" customWidth="1"/>
    <col min="4767" max="4777" width="6.28515625" style="138" bestFit="1" customWidth="1"/>
    <col min="4778" max="4780" width="6.7109375" style="138" customWidth="1"/>
    <col min="4781" max="4781" width="6.85546875" style="138" customWidth="1"/>
    <col min="4782" max="4782" width="9.140625" style="138"/>
    <col min="4783" max="4783" width="28.42578125" style="138" bestFit="1" customWidth="1"/>
    <col min="4784" max="4784" width="17.28515625" style="138" bestFit="1" customWidth="1"/>
    <col min="4785" max="4788" width="19.28515625" style="138" customWidth="1"/>
    <col min="4789" max="4790" width="11.7109375" style="138" customWidth="1"/>
    <col min="4791" max="4792" width="9.140625" style="138"/>
    <col min="4793" max="4793" width="45.28515625" style="138" bestFit="1" customWidth="1"/>
    <col min="4794" max="4794" width="19.140625" style="138" bestFit="1" customWidth="1"/>
    <col min="4795" max="4797" width="10.85546875" style="138" bestFit="1" customWidth="1"/>
    <col min="4798" max="4798" width="11.5703125" style="138" bestFit="1" customWidth="1"/>
    <col min="4799" max="4800" width="11.140625" style="138" bestFit="1" customWidth="1"/>
    <col min="4801" max="4801" width="10.7109375" style="138" bestFit="1" customWidth="1"/>
    <col min="4802" max="4803" width="9.140625" style="138"/>
    <col min="4804" max="4804" width="23" style="138" bestFit="1" customWidth="1"/>
    <col min="4805" max="4805" width="23.7109375" style="138" bestFit="1" customWidth="1"/>
    <col min="4806" max="4806" width="18.5703125" style="138" bestFit="1" customWidth="1"/>
    <col min="4807" max="4807" width="17" style="138" bestFit="1" customWidth="1"/>
    <col min="4808" max="4809" width="9.140625" style="138"/>
    <col min="4810" max="4810" width="27.42578125" style="138" customWidth="1"/>
    <col min="4811" max="4811" width="9.140625" style="138"/>
    <col min="4812" max="4815" width="15.7109375" style="138" customWidth="1"/>
    <col min="4816" max="4816" width="12.85546875" style="138" customWidth="1"/>
    <col min="4817" max="4817" width="12.28515625" style="138" customWidth="1"/>
    <col min="4818" max="4819" width="9.140625" style="138"/>
    <col min="4820" max="4820" width="26.140625" style="138" customWidth="1"/>
    <col min="4821" max="4821" width="9.140625" style="138"/>
    <col min="4822" max="4823" width="9.7109375" style="138" bestFit="1" customWidth="1"/>
    <col min="4824" max="4824" width="17.5703125" style="138" bestFit="1" customWidth="1"/>
    <col min="4825" max="4825" width="12.140625" style="138" customWidth="1"/>
    <col min="4826" max="4827" width="9.140625" style="138"/>
    <col min="4828" max="4828" width="20.42578125" style="138" customWidth="1"/>
    <col min="4829" max="4829" width="9.140625" style="138"/>
    <col min="4830" max="4830" width="9.7109375" style="138" customWidth="1"/>
    <col min="4831" max="4831" width="11.5703125" style="138" customWidth="1"/>
    <col min="4832" max="4832" width="13.85546875" style="138" customWidth="1"/>
    <col min="4833" max="4833" width="10.85546875" style="138" customWidth="1"/>
    <col min="4834" max="4835" width="9.140625" style="138"/>
    <col min="4836" max="4836" width="30.5703125" style="138" customWidth="1"/>
    <col min="4837" max="4837" width="16.28515625" style="138" bestFit="1" customWidth="1"/>
    <col min="4838" max="4838" width="12.85546875" style="138" bestFit="1" customWidth="1"/>
    <col min="4839" max="4839" width="16.5703125" style="138" bestFit="1" customWidth="1"/>
    <col min="4840" max="4840" width="11.5703125" style="138" bestFit="1" customWidth="1"/>
    <col min="4841" max="4841" width="9.140625" style="138"/>
    <col min="4842" max="4842" width="37.140625" style="138" customWidth="1"/>
    <col min="4843" max="4843" width="15.42578125" style="138" bestFit="1" customWidth="1"/>
    <col min="4844" max="4844" width="15" style="138" customWidth="1"/>
    <col min="4845" max="4845" width="16.140625" style="138" customWidth="1"/>
    <col min="4846" max="4846" width="15.42578125" style="138" bestFit="1" customWidth="1"/>
    <col min="4847" max="4847" width="15" style="138" bestFit="1" customWidth="1"/>
    <col min="4848" max="4848" width="12.85546875" style="138" customWidth="1"/>
    <col min="4849" max="4849" width="16.85546875" style="138" customWidth="1"/>
    <col min="4850" max="4961" width="9.140625" style="138"/>
    <col min="4962" max="4962" width="13.42578125" style="138" customWidth="1"/>
    <col min="4963" max="4963" width="34.7109375" style="138" customWidth="1"/>
    <col min="4964" max="4964" width="20.85546875" style="138" customWidth="1"/>
    <col min="4965" max="4965" width="13.28515625" style="138" customWidth="1"/>
    <col min="4966" max="4966" width="10.7109375" style="138" customWidth="1"/>
    <col min="4967" max="4967" width="11.5703125" style="138" customWidth="1"/>
    <col min="4968" max="4968" width="11" style="138" customWidth="1"/>
    <col min="4969" max="4969" width="11.140625" style="138" customWidth="1"/>
    <col min="4970" max="4970" width="11" style="138" customWidth="1"/>
    <col min="4971" max="4971" width="12" style="138" customWidth="1"/>
    <col min="4972" max="4972" width="12.140625" style="138" customWidth="1"/>
    <col min="4973" max="4973" width="10.7109375" style="138" customWidth="1"/>
    <col min="4974" max="4974" width="10.85546875" style="138" customWidth="1"/>
    <col min="4975" max="4975" width="12.28515625" style="138" customWidth="1"/>
    <col min="4976" max="4976" width="11" style="138" customWidth="1"/>
    <col min="4977" max="4977" width="13.42578125" style="138" bestFit="1" customWidth="1"/>
    <col min="4978" max="4978" width="13" style="138" bestFit="1" customWidth="1"/>
    <col min="4979" max="4979" width="14" style="138" bestFit="1" customWidth="1"/>
    <col min="4980" max="4980" width="16.140625" style="138" bestFit="1" customWidth="1"/>
    <col min="4981" max="4981" width="15.140625" style="138" customWidth="1"/>
    <col min="4982" max="4998" width="9.140625" style="138"/>
    <col min="4999" max="4999" width="25.5703125" style="138" bestFit="1" customWidth="1"/>
    <col min="5000" max="5000" width="37.28515625" style="138" bestFit="1" customWidth="1"/>
    <col min="5001" max="5001" width="11" style="138" bestFit="1" customWidth="1"/>
    <col min="5002" max="5002" width="12.42578125" style="138" bestFit="1" customWidth="1"/>
    <col min="5003" max="5003" width="9.140625" style="138"/>
    <col min="5004" max="5004" width="13.85546875" style="138" customWidth="1"/>
    <col min="5005" max="5005" width="12.28515625" style="138" customWidth="1"/>
    <col min="5006" max="5006" width="12.5703125" style="138" customWidth="1"/>
    <col min="5007" max="5007" width="12" style="138" customWidth="1"/>
    <col min="5008" max="5008" width="9.140625" style="138"/>
    <col min="5009" max="5009" width="62.140625" style="138" customWidth="1"/>
    <col min="5010" max="5010" width="19.28515625" style="138" customWidth="1"/>
    <col min="5011" max="5011" width="9.140625" style="138"/>
    <col min="5012" max="5012" width="32.140625" style="138" bestFit="1" customWidth="1"/>
    <col min="5013" max="5014" width="9.140625" style="138"/>
    <col min="5015" max="5015" width="13" style="138" bestFit="1" customWidth="1"/>
    <col min="5016" max="5016" width="7.85546875" style="138" bestFit="1" customWidth="1"/>
    <col min="5017" max="5017" width="9.140625" style="138"/>
    <col min="5018" max="5019" width="14.42578125" style="138" bestFit="1" customWidth="1"/>
    <col min="5020" max="5020" width="9.140625" style="138"/>
    <col min="5021" max="5021" width="14.28515625" style="138" bestFit="1" customWidth="1"/>
    <col min="5022" max="5022" width="13" style="138" bestFit="1" customWidth="1"/>
    <col min="5023" max="5033" width="6.28515625" style="138" bestFit="1" customWidth="1"/>
    <col min="5034" max="5036" width="6.7109375" style="138" customWidth="1"/>
    <col min="5037" max="5037" width="6.85546875" style="138" customWidth="1"/>
    <col min="5038" max="5038" width="9.140625" style="138"/>
    <col min="5039" max="5039" width="28.42578125" style="138" bestFit="1" customWidth="1"/>
    <col min="5040" max="5040" width="17.28515625" style="138" bestFit="1" customWidth="1"/>
    <col min="5041" max="5044" width="19.28515625" style="138" customWidth="1"/>
    <col min="5045" max="5046" width="11.7109375" style="138" customWidth="1"/>
    <col min="5047" max="5048" width="9.140625" style="138"/>
    <col min="5049" max="5049" width="45.28515625" style="138" bestFit="1" customWidth="1"/>
    <col min="5050" max="5050" width="19.140625" style="138" bestFit="1" customWidth="1"/>
    <col min="5051" max="5053" width="10.85546875" style="138" bestFit="1" customWidth="1"/>
    <col min="5054" max="5054" width="11.5703125" style="138" bestFit="1" customWidth="1"/>
    <col min="5055" max="5056" width="11.140625" style="138" bestFit="1" customWidth="1"/>
    <col min="5057" max="5057" width="10.7109375" style="138" bestFit="1" customWidth="1"/>
    <col min="5058" max="5059" width="9.140625" style="138"/>
    <col min="5060" max="5060" width="23" style="138" bestFit="1" customWidth="1"/>
    <col min="5061" max="5061" width="23.7109375" style="138" bestFit="1" customWidth="1"/>
    <col min="5062" max="5062" width="18.5703125" style="138" bestFit="1" customWidth="1"/>
    <col min="5063" max="5063" width="17" style="138" bestFit="1" customWidth="1"/>
    <col min="5064" max="5065" width="9.140625" style="138"/>
    <col min="5066" max="5066" width="27.42578125" style="138" customWidth="1"/>
    <col min="5067" max="5067" width="9.140625" style="138"/>
    <col min="5068" max="5071" width="15.7109375" style="138" customWidth="1"/>
    <col min="5072" max="5072" width="12.85546875" style="138" customWidth="1"/>
    <col min="5073" max="5073" width="12.28515625" style="138" customWidth="1"/>
    <col min="5074" max="5075" width="9.140625" style="138"/>
    <col min="5076" max="5076" width="26.140625" style="138" customWidth="1"/>
    <col min="5077" max="5077" width="9.140625" style="138"/>
    <col min="5078" max="5079" width="9.7109375" style="138" bestFit="1" customWidth="1"/>
    <col min="5080" max="5080" width="17.5703125" style="138" bestFit="1" customWidth="1"/>
    <col min="5081" max="5081" width="12.140625" style="138" customWidth="1"/>
    <col min="5082" max="5083" width="9.140625" style="138"/>
    <col min="5084" max="5084" width="20.42578125" style="138" customWidth="1"/>
    <col min="5085" max="5085" width="9.140625" style="138"/>
    <col min="5086" max="5086" width="9.7109375" style="138" customWidth="1"/>
    <col min="5087" max="5087" width="11.5703125" style="138" customWidth="1"/>
    <col min="5088" max="5088" width="13.85546875" style="138" customWidth="1"/>
    <col min="5089" max="5089" width="10.85546875" style="138" customWidth="1"/>
    <col min="5090" max="5091" width="9.140625" style="138"/>
    <col min="5092" max="5092" width="30.5703125" style="138" customWidth="1"/>
    <col min="5093" max="5093" width="16.28515625" style="138" bestFit="1" customWidth="1"/>
    <col min="5094" max="5094" width="12.85546875" style="138" bestFit="1" customWidth="1"/>
    <col min="5095" max="5095" width="16.5703125" style="138" bestFit="1" customWidth="1"/>
    <col min="5096" max="5096" width="11.5703125" style="138" bestFit="1" customWidth="1"/>
    <col min="5097" max="5097" width="9.140625" style="138"/>
    <col min="5098" max="5098" width="37.140625" style="138" customWidth="1"/>
    <col min="5099" max="5099" width="15.42578125" style="138" bestFit="1" customWidth="1"/>
    <col min="5100" max="5100" width="15" style="138" customWidth="1"/>
    <col min="5101" max="5101" width="16.140625" style="138" customWidth="1"/>
    <col min="5102" max="5102" width="15.42578125" style="138" bestFit="1" customWidth="1"/>
    <col min="5103" max="5103" width="15" style="138" bestFit="1" customWidth="1"/>
    <col min="5104" max="5104" width="12.85546875" style="138" customWidth="1"/>
    <col min="5105" max="5105" width="16.85546875" style="138" customWidth="1"/>
    <col min="5106" max="5217" width="9.140625" style="138"/>
    <col min="5218" max="5218" width="13.42578125" style="138" customWidth="1"/>
    <col min="5219" max="5219" width="34.7109375" style="138" customWidth="1"/>
    <col min="5220" max="5220" width="20.85546875" style="138" customWidth="1"/>
    <col min="5221" max="5221" width="13.28515625" style="138" customWidth="1"/>
    <col min="5222" max="5222" width="10.7109375" style="138" customWidth="1"/>
    <col min="5223" max="5223" width="11.5703125" style="138" customWidth="1"/>
    <col min="5224" max="5224" width="11" style="138" customWidth="1"/>
    <col min="5225" max="5225" width="11.140625" style="138" customWidth="1"/>
    <col min="5226" max="5226" width="11" style="138" customWidth="1"/>
    <col min="5227" max="5227" width="12" style="138" customWidth="1"/>
    <col min="5228" max="5228" width="12.140625" style="138" customWidth="1"/>
    <col min="5229" max="5229" width="10.7109375" style="138" customWidth="1"/>
    <col min="5230" max="5230" width="10.85546875" style="138" customWidth="1"/>
    <col min="5231" max="5231" width="12.28515625" style="138" customWidth="1"/>
    <col min="5232" max="5232" width="11" style="138" customWidth="1"/>
    <col min="5233" max="5233" width="13.42578125" style="138" bestFit="1" customWidth="1"/>
    <col min="5234" max="5234" width="13" style="138" bestFit="1" customWidth="1"/>
    <col min="5235" max="5235" width="14" style="138" bestFit="1" customWidth="1"/>
    <col min="5236" max="5236" width="16.140625" style="138" bestFit="1" customWidth="1"/>
    <col min="5237" max="5237" width="15.140625" style="138" customWidth="1"/>
    <col min="5238" max="5254" width="9.140625" style="138"/>
    <col min="5255" max="5255" width="25.5703125" style="138" bestFit="1" customWidth="1"/>
    <col min="5256" max="5256" width="37.28515625" style="138" bestFit="1" customWidth="1"/>
    <col min="5257" max="5257" width="11" style="138" bestFit="1" customWidth="1"/>
    <col min="5258" max="5258" width="12.42578125" style="138" bestFit="1" customWidth="1"/>
    <col min="5259" max="5259" width="9.140625" style="138"/>
    <col min="5260" max="5260" width="13.85546875" style="138" customWidth="1"/>
    <col min="5261" max="5261" width="12.28515625" style="138" customWidth="1"/>
    <col min="5262" max="5262" width="12.5703125" style="138" customWidth="1"/>
    <col min="5263" max="5263" width="12" style="138" customWidth="1"/>
    <col min="5264" max="5264" width="9.140625" style="138"/>
    <col min="5265" max="5265" width="62.140625" style="138" customWidth="1"/>
    <col min="5266" max="5266" width="19.28515625" style="138" customWidth="1"/>
    <col min="5267" max="5267" width="9.140625" style="138"/>
    <col min="5268" max="5268" width="32.140625" style="138" bestFit="1" customWidth="1"/>
    <col min="5269" max="5270" width="9.140625" style="138"/>
    <col min="5271" max="5271" width="13" style="138" bestFit="1" customWidth="1"/>
    <col min="5272" max="5272" width="7.85546875" style="138" bestFit="1" customWidth="1"/>
    <col min="5273" max="5273" width="9.140625" style="138"/>
    <col min="5274" max="5275" width="14.42578125" style="138" bestFit="1" customWidth="1"/>
    <col min="5276" max="5276" width="9.140625" style="138"/>
    <col min="5277" max="5277" width="14.28515625" style="138" bestFit="1" customWidth="1"/>
    <col min="5278" max="5278" width="13" style="138" bestFit="1" customWidth="1"/>
    <col min="5279" max="5289" width="6.28515625" style="138" bestFit="1" customWidth="1"/>
    <col min="5290" max="5292" width="6.7109375" style="138" customWidth="1"/>
    <col min="5293" max="5293" width="6.85546875" style="138" customWidth="1"/>
    <col min="5294" max="5294" width="9.140625" style="138"/>
    <col min="5295" max="5295" width="28.42578125" style="138" bestFit="1" customWidth="1"/>
    <col min="5296" max="5296" width="17.28515625" style="138" bestFit="1" customWidth="1"/>
    <col min="5297" max="5300" width="19.28515625" style="138" customWidth="1"/>
    <col min="5301" max="5302" width="11.7109375" style="138" customWidth="1"/>
    <col min="5303" max="5304" width="9.140625" style="138"/>
    <col min="5305" max="5305" width="45.28515625" style="138" bestFit="1" customWidth="1"/>
    <col min="5306" max="5306" width="19.140625" style="138" bestFit="1" customWidth="1"/>
    <col min="5307" max="5309" width="10.85546875" style="138" bestFit="1" customWidth="1"/>
    <col min="5310" max="5310" width="11.5703125" style="138" bestFit="1" customWidth="1"/>
    <col min="5311" max="5312" width="11.140625" style="138" bestFit="1" customWidth="1"/>
    <col min="5313" max="5313" width="10.7109375" style="138" bestFit="1" customWidth="1"/>
    <col min="5314" max="5315" width="9.140625" style="138"/>
    <col min="5316" max="5316" width="23" style="138" bestFit="1" customWidth="1"/>
    <col min="5317" max="5317" width="23.7109375" style="138" bestFit="1" customWidth="1"/>
    <col min="5318" max="5318" width="18.5703125" style="138" bestFit="1" customWidth="1"/>
    <col min="5319" max="5319" width="17" style="138" bestFit="1" customWidth="1"/>
    <col min="5320" max="5321" width="9.140625" style="138"/>
    <col min="5322" max="5322" width="27.42578125" style="138" customWidth="1"/>
    <col min="5323" max="5323" width="9.140625" style="138"/>
    <col min="5324" max="5327" width="15.7109375" style="138" customWidth="1"/>
    <col min="5328" max="5328" width="12.85546875" style="138" customWidth="1"/>
    <col min="5329" max="5329" width="12.28515625" style="138" customWidth="1"/>
    <col min="5330" max="5331" width="9.140625" style="138"/>
    <col min="5332" max="5332" width="26.140625" style="138" customWidth="1"/>
    <col min="5333" max="5333" width="9.140625" style="138"/>
    <col min="5334" max="5335" width="9.7109375" style="138" bestFit="1" customWidth="1"/>
    <col min="5336" max="5336" width="17.5703125" style="138" bestFit="1" customWidth="1"/>
    <col min="5337" max="5337" width="12.140625" style="138" customWidth="1"/>
    <col min="5338" max="5339" width="9.140625" style="138"/>
    <col min="5340" max="5340" width="20.42578125" style="138" customWidth="1"/>
    <col min="5341" max="5341" width="9.140625" style="138"/>
    <col min="5342" max="5342" width="9.7109375" style="138" customWidth="1"/>
    <col min="5343" max="5343" width="11.5703125" style="138" customWidth="1"/>
    <col min="5344" max="5344" width="13.85546875" style="138" customWidth="1"/>
    <col min="5345" max="5345" width="10.85546875" style="138" customWidth="1"/>
    <col min="5346" max="5347" width="9.140625" style="138"/>
    <col min="5348" max="5348" width="30.5703125" style="138" customWidth="1"/>
    <col min="5349" max="5349" width="16.28515625" style="138" bestFit="1" customWidth="1"/>
    <col min="5350" max="5350" width="12.85546875" style="138" bestFit="1" customWidth="1"/>
    <col min="5351" max="5351" width="16.5703125" style="138" bestFit="1" customWidth="1"/>
    <col min="5352" max="5352" width="11.5703125" style="138" bestFit="1" customWidth="1"/>
    <col min="5353" max="5353" width="9.140625" style="138"/>
    <col min="5354" max="5354" width="37.140625" style="138" customWidth="1"/>
    <col min="5355" max="5355" width="15.42578125" style="138" bestFit="1" customWidth="1"/>
    <col min="5356" max="5356" width="15" style="138" customWidth="1"/>
    <col min="5357" max="5357" width="16.140625" style="138" customWidth="1"/>
    <col min="5358" max="5358" width="15.42578125" style="138" bestFit="1" customWidth="1"/>
    <col min="5359" max="5359" width="15" style="138" bestFit="1" customWidth="1"/>
    <col min="5360" max="5360" width="12.85546875" style="138" customWidth="1"/>
    <col min="5361" max="5361" width="16.85546875" style="138" customWidth="1"/>
    <col min="5362" max="5473" width="9.140625" style="138"/>
    <col min="5474" max="5474" width="13.42578125" style="138" customWidth="1"/>
    <col min="5475" max="5475" width="34.7109375" style="138" customWidth="1"/>
    <col min="5476" max="5476" width="20.85546875" style="138" customWidth="1"/>
    <col min="5477" max="5477" width="13.28515625" style="138" customWidth="1"/>
    <col min="5478" max="5478" width="10.7109375" style="138" customWidth="1"/>
    <col min="5479" max="5479" width="11.5703125" style="138" customWidth="1"/>
    <col min="5480" max="5480" width="11" style="138" customWidth="1"/>
    <col min="5481" max="5481" width="11.140625" style="138" customWidth="1"/>
    <col min="5482" max="5482" width="11" style="138" customWidth="1"/>
    <col min="5483" max="5483" width="12" style="138" customWidth="1"/>
    <col min="5484" max="5484" width="12.140625" style="138" customWidth="1"/>
    <col min="5485" max="5485" width="10.7109375" style="138" customWidth="1"/>
    <col min="5486" max="5486" width="10.85546875" style="138" customWidth="1"/>
    <col min="5487" max="5487" width="12.28515625" style="138" customWidth="1"/>
    <col min="5488" max="5488" width="11" style="138" customWidth="1"/>
    <col min="5489" max="5489" width="13.42578125" style="138" bestFit="1" customWidth="1"/>
    <col min="5490" max="5490" width="13" style="138" bestFit="1" customWidth="1"/>
    <col min="5491" max="5491" width="14" style="138" bestFit="1" customWidth="1"/>
    <col min="5492" max="5492" width="16.140625" style="138" bestFit="1" customWidth="1"/>
    <col min="5493" max="5493" width="15.140625" style="138" customWidth="1"/>
    <col min="5494" max="5510" width="9.140625" style="138"/>
    <col min="5511" max="5511" width="25.5703125" style="138" bestFit="1" customWidth="1"/>
    <col min="5512" max="5512" width="37.28515625" style="138" bestFit="1" customWidth="1"/>
    <col min="5513" max="5513" width="11" style="138" bestFit="1" customWidth="1"/>
    <col min="5514" max="5514" width="12.42578125" style="138" bestFit="1" customWidth="1"/>
    <col min="5515" max="5515" width="9.140625" style="138"/>
    <col min="5516" max="5516" width="13.85546875" style="138" customWidth="1"/>
    <col min="5517" max="5517" width="12.28515625" style="138" customWidth="1"/>
    <col min="5518" max="5518" width="12.5703125" style="138" customWidth="1"/>
    <col min="5519" max="5519" width="12" style="138" customWidth="1"/>
    <col min="5520" max="5520" width="9.140625" style="138"/>
    <col min="5521" max="5521" width="62.140625" style="138" customWidth="1"/>
    <col min="5522" max="5522" width="19.28515625" style="138" customWidth="1"/>
    <col min="5523" max="5523" width="9.140625" style="138"/>
    <col min="5524" max="5524" width="32.140625" style="138" bestFit="1" customWidth="1"/>
    <col min="5525" max="5526" width="9.140625" style="138"/>
    <col min="5527" max="5527" width="13" style="138" bestFit="1" customWidth="1"/>
    <col min="5528" max="5528" width="7.85546875" style="138" bestFit="1" customWidth="1"/>
    <col min="5529" max="5529" width="9.140625" style="138"/>
    <col min="5530" max="5531" width="14.42578125" style="138" bestFit="1" customWidth="1"/>
    <col min="5532" max="5532" width="9.140625" style="138"/>
    <col min="5533" max="5533" width="14.28515625" style="138" bestFit="1" customWidth="1"/>
    <col min="5534" max="5534" width="13" style="138" bestFit="1" customWidth="1"/>
    <col min="5535" max="5545" width="6.28515625" style="138" bestFit="1" customWidth="1"/>
    <col min="5546" max="5548" width="6.7109375" style="138" customWidth="1"/>
    <col min="5549" max="5549" width="6.85546875" style="138" customWidth="1"/>
    <col min="5550" max="5550" width="9.140625" style="138"/>
    <col min="5551" max="5551" width="28.42578125" style="138" bestFit="1" customWidth="1"/>
    <col min="5552" max="5552" width="17.28515625" style="138" bestFit="1" customWidth="1"/>
    <col min="5553" max="5556" width="19.28515625" style="138" customWidth="1"/>
    <col min="5557" max="5558" width="11.7109375" style="138" customWidth="1"/>
    <col min="5559" max="5560" width="9.140625" style="138"/>
    <col min="5561" max="5561" width="45.28515625" style="138" bestFit="1" customWidth="1"/>
    <col min="5562" max="5562" width="19.140625" style="138" bestFit="1" customWidth="1"/>
    <col min="5563" max="5565" width="10.85546875" style="138" bestFit="1" customWidth="1"/>
    <col min="5566" max="5566" width="11.5703125" style="138" bestFit="1" customWidth="1"/>
    <col min="5567" max="5568" width="11.140625" style="138" bestFit="1" customWidth="1"/>
    <col min="5569" max="5569" width="10.7109375" style="138" bestFit="1" customWidth="1"/>
    <col min="5570" max="5571" width="9.140625" style="138"/>
    <col min="5572" max="5572" width="23" style="138" bestFit="1" customWidth="1"/>
    <col min="5573" max="5573" width="23.7109375" style="138" bestFit="1" customWidth="1"/>
    <col min="5574" max="5574" width="18.5703125" style="138" bestFit="1" customWidth="1"/>
    <col min="5575" max="5575" width="17" style="138" bestFit="1" customWidth="1"/>
    <col min="5576" max="5577" width="9.140625" style="138"/>
    <col min="5578" max="5578" width="27.42578125" style="138" customWidth="1"/>
    <col min="5579" max="5579" width="9.140625" style="138"/>
    <col min="5580" max="5583" width="15.7109375" style="138" customWidth="1"/>
    <col min="5584" max="5584" width="12.85546875" style="138" customWidth="1"/>
    <col min="5585" max="5585" width="12.28515625" style="138" customWidth="1"/>
    <col min="5586" max="5587" width="9.140625" style="138"/>
    <col min="5588" max="5588" width="26.140625" style="138" customWidth="1"/>
    <col min="5589" max="5589" width="9.140625" style="138"/>
    <col min="5590" max="5591" width="9.7109375" style="138" bestFit="1" customWidth="1"/>
    <col min="5592" max="5592" width="17.5703125" style="138" bestFit="1" customWidth="1"/>
    <col min="5593" max="5593" width="12.140625" style="138" customWidth="1"/>
    <col min="5594" max="5595" width="9.140625" style="138"/>
    <col min="5596" max="5596" width="20.42578125" style="138" customWidth="1"/>
    <col min="5597" max="5597" width="9.140625" style="138"/>
    <col min="5598" max="5598" width="9.7109375" style="138" customWidth="1"/>
    <col min="5599" max="5599" width="11.5703125" style="138" customWidth="1"/>
    <col min="5600" max="5600" width="13.85546875" style="138" customWidth="1"/>
    <col min="5601" max="5601" width="10.85546875" style="138" customWidth="1"/>
    <col min="5602" max="5603" width="9.140625" style="138"/>
    <col min="5604" max="5604" width="30.5703125" style="138" customWidth="1"/>
    <col min="5605" max="5605" width="16.28515625" style="138" bestFit="1" customWidth="1"/>
    <col min="5606" max="5606" width="12.85546875" style="138" bestFit="1" customWidth="1"/>
    <col min="5607" max="5607" width="16.5703125" style="138" bestFit="1" customWidth="1"/>
    <col min="5608" max="5608" width="11.5703125" style="138" bestFit="1" customWidth="1"/>
    <col min="5609" max="5609" width="9.140625" style="138"/>
    <col min="5610" max="5610" width="37.140625" style="138" customWidth="1"/>
    <col min="5611" max="5611" width="15.42578125" style="138" bestFit="1" customWidth="1"/>
    <col min="5612" max="5612" width="15" style="138" customWidth="1"/>
    <col min="5613" max="5613" width="16.140625" style="138" customWidth="1"/>
    <col min="5614" max="5614" width="15.42578125" style="138" bestFit="1" customWidth="1"/>
    <col min="5615" max="5615" width="15" style="138" bestFit="1" customWidth="1"/>
    <col min="5616" max="5616" width="12.85546875" style="138" customWidth="1"/>
    <col min="5617" max="5617" width="16.85546875" style="138" customWidth="1"/>
    <col min="5618" max="5729" width="9.140625" style="138"/>
    <col min="5730" max="5730" width="13.42578125" style="138" customWidth="1"/>
    <col min="5731" max="5731" width="34.7109375" style="138" customWidth="1"/>
    <col min="5732" max="5732" width="20.85546875" style="138" customWidth="1"/>
    <col min="5733" max="5733" width="13.28515625" style="138" customWidth="1"/>
    <col min="5734" max="5734" width="10.7109375" style="138" customWidth="1"/>
    <col min="5735" max="5735" width="11.5703125" style="138" customWidth="1"/>
    <col min="5736" max="5736" width="11" style="138" customWidth="1"/>
    <col min="5737" max="5737" width="11.140625" style="138" customWidth="1"/>
    <col min="5738" max="5738" width="11" style="138" customWidth="1"/>
    <col min="5739" max="5739" width="12" style="138" customWidth="1"/>
    <col min="5740" max="5740" width="12.140625" style="138" customWidth="1"/>
    <col min="5741" max="5741" width="10.7109375" style="138" customWidth="1"/>
    <col min="5742" max="5742" width="10.85546875" style="138" customWidth="1"/>
    <col min="5743" max="5743" width="12.28515625" style="138" customWidth="1"/>
    <col min="5744" max="5744" width="11" style="138" customWidth="1"/>
    <col min="5745" max="5745" width="13.42578125" style="138" bestFit="1" customWidth="1"/>
    <col min="5746" max="5746" width="13" style="138" bestFit="1" customWidth="1"/>
    <col min="5747" max="5747" width="14" style="138" bestFit="1" customWidth="1"/>
    <col min="5748" max="5748" width="16.140625" style="138" bestFit="1" customWidth="1"/>
    <col min="5749" max="5749" width="15.140625" style="138" customWidth="1"/>
    <col min="5750" max="5766" width="9.140625" style="138"/>
    <col min="5767" max="5767" width="25.5703125" style="138" bestFit="1" customWidth="1"/>
    <col min="5768" max="5768" width="37.28515625" style="138" bestFit="1" customWidth="1"/>
    <col min="5769" max="5769" width="11" style="138" bestFit="1" customWidth="1"/>
    <col min="5770" max="5770" width="12.42578125" style="138" bestFit="1" customWidth="1"/>
    <col min="5771" max="5771" width="9.140625" style="138"/>
    <col min="5772" max="5772" width="13.85546875" style="138" customWidth="1"/>
    <col min="5773" max="5773" width="12.28515625" style="138" customWidth="1"/>
    <col min="5774" max="5774" width="12.5703125" style="138" customWidth="1"/>
    <col min="5775" max="5775" width="12" style="138" customWidth="1"/>
    <col min="5776" max="5776" width="9.140625" style="138"/>
    <col min="5777" max="5777" width="62.140625" style="138" customWidth="1"/>
    <col min="5778" max="5778" width="19.28515625" style="138" customWidth="1"/>
    <col min="5779" max="5779" width="9.140625" style="138"/>
    <col min="5780" max="5780" width="32.140625" style="138" bestFit="1" customWidth="1"/>
    <col min="5781" max="5782" width="9.140625" style="138"/>
    <col min="5783" max="5783" width="13" style="138" bestFit="1" customWidth="1"/>
    <col min="5784" max="5784" width="7.85546875" style="138" bestFit="1" customWidth="1"/>
    <col min="5785" max="5785" width="9.140625" style="138"/>
    <col min="5786" max="5787" width="14.42578125" style="138" bestFit="1" customWidth="1"/>
    <col min="5788" max="5788" width="9.140625" style="138"/>
    <col min="5789" max="5789" width="14.28515625" style="138" bestFit="1" customWidth="1"/>
    <col min="5790" max="5790" width="13" style="138" bestFit="1" customWidth="1"/>
    <col min="5791" max="5801" width="6.28515625" style="138" bestFit="1" customWidth="1"/>
    <col min="5802" max="5804" width="6.7109375" style="138" customWidth="1"/>
    <col min="5805" max="5805" width="6.85546875" style="138" customWidth="1"/>
    <col min="5806" max="5806" width="9.140625" style="138"/>
    <col min="5807" max="5807" width="28.42578125" style="138" bestFit="1" customWidth="1"/>
    <col min="5808" max="5808" width="17.28515625" style="138" bestFit="1" customWidth="1"/>
    <col min="5809" max="5812" width="19.28515625" style="138" customWidth="1"/>
    <col min="5813" max="5814" width="11.7109375" style="138" customWidth="1"/>
    <col min="5815" max="5816" width="9.140625" style="138"/>
    <col min="5817" max="5817" width="45.28515625" style="138" bestFit="1" customWidth="1"/>
    <col min="5818" max="5818" width="19.140625" style="138" bestFit="1" customWidth="1"/>
    <col min="5819" max="5821" width="10.85546875" style="138" bestFit="1" customWidth="1"/>
    <col min="5822" max="5822" width="11.5703125" style="138" bestFit="1" customWidth="1"/>
    <col min="5823" max="5824" width="11.140625" style="138" bestFit="1" customWidth="1"/>
    <col min="5825" max="5825" width="10.7109375" style="138" bestFit="1" customWidth="1"/>
    <col min="5826" max="5827" width="9.140625" style="138"/>
    <col min="5828" max="5828" width="23" style="138" bestFit="1" customWidth="1"/>
    <col min="5829" max="5829" width="23.7109375" style="138" bestFit="1" customWidth="1"/>
    <col min="5830" max="5830" width="18.5703125" style="138" bestFit="1" customWidth="1"/>
    <col min="5831" max="5831" width="17" style="138" bestFit="1" customWidth="1"/>
    <col min="5832" max="5833" width="9.140625" style="138"/>
    <col min="5834" max="5834" width="27.42578125" style="138" customWidth="1"/>
    <col min="5835" max="5835" width="9.140625" style="138"/>
    <col min="5836" max="5839" width="15.7109375" style="138" customWidth="1"/>
    <col min="5840" max="5840" width="12.85546875" style="138" customWidth="1"/>
    <col min="5841" max="5841" width="12.28515625" style="138" customWidth="1"/>
    <col min="5842" max="5843" width="9.140625" style="138"/>
    <col min="5844" max="5844" width="26.140625" style="138" customWidth="1"/>
    <col min="5845" max="5845" width="9.140625" style="138"/>
    <col min="5846" max="5847" width="9.7109375" style="138" bestFit="1" customWidth="1"/>
    <col min="5848" max="5848" width="17.5703125" style="138" bestFit="1" customWidth="1"/>
    <col min="5849" max="5849" width="12.140625" style="138" customWidth="1"/>
    <col min="5850" max="5851" width="9.140625" style="138"/>
    <col min="5852" max="5852" width="20.42578125" style="138" customWidth="1"/>
    <col min="5853" max="5853" width="9.140625" style="138"/>
    <col min="5854" max="5854" width="9.7109375" style="138" customWidth="1"/>
    <col min="5855" max="5855" width="11.5703125" style="138" customWidth="1"/>
    <col min="5856" max="5856" width="13.85546875" style="138" customWidth="1"/>
    <col min="5857" max="5857" width="10.85546875" style="138" customWidth="1"/>
    <col min="5858" max="5859" width="9.140625" style="138"/>
    <col min="5860" max="5860" width="30.5703125" style="138" customWidth="1"/>
    <col min="5861" max="5861" width="16.28515625" style="138" bestFit="1" customWidth="1"/>
    <col min="5862" max="5862" width="12.85546875" style="138" bestFit="1" customWidth="1"/>
    <col min="5863" max="5863" width="16.5703125" style="138" bestFit="1" customWidth="1"/>
    <col min="5864" max="5864" width="11.5703125" style="138" bestFit="1" customWidth="1"/>
    <col min="5865" max="5865" width="9.140625" style="138"/>
    <col min="5866" max="5866" width="37.140625" style="138" customWidth="1"/>
    <col min="5867" max="5867" width="15.42578125" style="138" bestFit="1" customWidth="1"/>
    <col min="5868" max="5868" width="15" style="138" customWidth="1"/>
    <col min="5869" max="5869" width="16.140625" style="138" customWidth="1"/>
    <col min="5870" max="5870" width="15.42578125" style="138" bestFit="1" customWidth="1"/>
    <col min="5871" max="5871" width="15" style="138" bestFit="1" customWidth="1"/>
    <col min="5872" max="5872" width="12.85546875" style="138" customWidth="1"/>
    <col min="5873" max="5873" width="16.85546875" style="138" customWidth="1"/>
    <col min="5874" max="5985" width="9.140625" style="138"/>
    <col min="5986" max="5986" width="13.42578125" style="138" customWidth="1"/>
    <col min="5987" max="5987" width="34.7109375" style="138" customWidth="1"/>
    <col min="5988" max="5988" width="20.85546875" style="138" customWidth="1"/>
    <col min="5989" max="5989" width="13.28515625" style="138" customWidth="1"/>
    <col min="5990" max="5990" width="10.7109375" style="138" customWidth="1"/>
    <col min="5991" max="5991" width="11.5703125" style="138" customWidth="1"/>
    <col min="5992" max="5992" width="11" style="138" customWidth="1"/>
    <col min="5993" max="5993" width="11.140625" style="138" customWidth="1"/>
    <col min="5994" max="5994" width="11" style="138" customWidth="1"/>
    <col min="5995" max="5995" width="12" style="138" customWidth="1"/>
    <col min="5996" max="5996" width="12.140625" style="138" customWidth="1"/>
    <col min="5997" max="5997" width="10.7109375" style="138" customWidth="1"/>
    <col min="5998" max="5998" width="10.85546875" style="138" customWidth="1"/>
    <col min="5999" max="5999" width="12.28515625" style="138" customWidth="1"/>
    <col min="6000" max="6000" width="11" style="138" customWidth="1"/>
    <col min="6001" max="6001" width="13.42578125" style="138" bestFit="1" customWidth="1"/>
    <col min="6002" max="6002" width="13" style="138" bestFit="1" customWidth="1"/>
    <col min="6003" max="6003" width="14" style="138" bestFit="1" customWidth="1"/>
    <col min="6004" max="6004" width="16.140625" style="138" bestFit="1" customWidth="1"/>
    <col min="6005" max="6005" width="15.140625" style="138" customWidth="1"/>
    <col min="6006" max="6022" width="9.140625" style="138"/>
    <col min="6023" max="6023" width="25.5703125" style="138" bestFit="1" customWidth="1"/>
    <col min="6024" max="6024" width="37.28515625" style="138" bestFit="1" customWidth="1"/>
    <col min="6025" max="6025" width="11" style="138" bestFit="1" customWidth="1"/>
    <col min="6026" max="6026" width="12.42578125" style="138" bestFit="1" customWidth="1"/>
    <col min="6027" max="6027" width="9.140625" style="138"/>
    <col min="6028" max="6028" width="13.85546875" style="138" customWidth="1"/>
    <col min="6029" max="6029" width="12.28515625" style="138" customWidth="1"/>
    <col min="6030" max="6030" width="12.5703125" style="138" customWidth="1"/>
    <col min="6031" max="6031" width="12" style="138" customWidth="1"/>
    <col min="6032" max="6032" width="9.140625" style="138"/>
    <col min="6033" max="6033" width="62.140625" style="138" customWidth="1"/>
    <col min="6034" max="6034" width="19.28515625" style="138" customWidth="1"/>
    <col min="6035" max="6035" width="9.140625" style="138"/>
    <col min="6036" max="6036" width="32.140625" style="138" bestFit="1" customWidth="1"/>
    <col min="6037" max="6038" width="9.140625" style="138"/>
    <col min="6039" max="6039" width="13" style="138" bestFit="1" customWidth="1"/>
    <col min="6040" max="6040" width="7.85546875" style="138" bestFit="1" customWidth="1"/>
    <col min="6041" max="6041" width="9.140625" style="138"/>
    <col min="6042" max="6043" width="14.42578125" style="138" bestFit="1" customWidth="1"/>
    <col min="6044" max="6044" width="9.140625" style="138"/>
    <col min="6045" max="6045" width="14.28515625" style="138" bestFit="1" customWidth="1"/>
    <col min="6046" max="6046" width="13" style="138" bestFit="1" customWidth="1"/>
    <col min="6047" max="6057" width="6.28515625" style="138" bestFit="1" customWidth="1"/>
    <col min="6058" max="6060" width="6.7109375" style="138" customWidth="1"/>
    <col min="6061" max="6061" width="6.85546875" style="138" customWidth="1"/>
    <col min="6062" max="6062" width="9.140625" style="138"/>
    <col min="6063" max="6063" width="28.42578125" style="138" bestFit="1" customWidth="1"/>
    <col min="6064" max="6064" width="17.28515625" style="138" bestFit="1" customWidth="1"/>
    <col min="6065" max="6068" width="19.28515625" style="138" customWidth="1"/>
    <col min="6069" max="6070" width="11.7109375" style="138" customWidth="1"/>
    <col min="6071" max="6072" width="9.140625" style="138"/>
    <col min="6073" max="6073" width="45.28515625" style="138" bestFit="1" customWidth="1"/>
    <col min="6074" max="6074" width="19.140625" style="138" bestFit="1" customWidth="1"/>
    <col min="6075" max="6077" width="10.85546875" style="138" bestFit="1" customWidth="1"/>
    <col min="6078" max="6078" width="11.5703125" style="138" bestFit="1" customWidth="1"/>
    <col min="6079" max="6080" width="11.140625" style="138" bestFit="1" customWidth="1"/>
    <col min="6081" max="6081" width="10.7109375" style="138" bestFit="1" customWidth="1"/>
    <col min="6082" max="6083" width="9.140625" style="138"/>
    <col min="6084" max="6084" width="23" style="138" bestFit="1" customWidth="1"/>
    <col min="6085" max="6085" width="23.7109375" style="138" bestFit="1" customWidth="1"/>
    <col min="6086" max="6086" width="18.5703125" style="138" bestFit="1" customWidth="1"/>
    <col min="6087" max="6087" width="17" style="138" bestFit="1" customWidth="1"/>
    <col min="6088" max="6089" width="9.140625" style="138"/>
    <col min="6090" max="6090" width="27.42578125" style="138" customWidth="1"/>
    <col min="6091" max="6091" width="9.140625" style="138"/>
    <col min="6092" max="6095" width="15.7109375" style="138" customWidth="1"/>
    <col min="6096" max="6096" width="12.85546875" style="138" customWidth="1"/>
    <col min="6097" max="6097" width="12.28515625" style="138" customWidth="1"/>
    <col min="6098" max="6099" width="9.140625" style="138"/>
    <col min="6100" max="6100" width="26.140625" style="138" customWidth="1"/>
    <col min="6101" max="6101" width="9.140625" style="138"/>
    <col min="6102" max="6103" width="9.7109375" style="138" bestFit="1" customWidth="1"/>
    <col min="6104" max="6104" width="17.5703125" style="138" bestFit="1" customWidth="1"/>
    <col min="6105" max="6105" width="12.140625" style="138" customWidth="1"/>
    <col min="6106" max="6107" width="9.140625" style="138"/>
    <col min="6108" max="6108" width="20.42578125" style="138" customWidth="1"/>
    <col min="6109" max="6109" width="9.140625" style="138"/>
    <col min="6110" max="6110" width="9.7109375" style="138" customWidth="1"/>
    <col min="6111" max="6111" width="11.5703125" style="138" customWidth="1"/>
    <col min="6112" max="6112" width="13.85546875" style="138" customWidth="1"/>
    <col min="6113" max="6113" width="10.85546875" style="138" customWidth="1"/>
    <col min="6114" max="6115" width="9.140625" style="138"/>
    <col min="6116" max="6116" width="30.5703125" style="138" customWidth="1"/>
    <col min="6117" max="6117" width="16.28515625" style="138" bestFit="1" customWidth="1"/>
    <col min="6118" max="6118" width="12.85546875" style="138" bestFit="1" customWidth="1"/>
    <col min="6119" max="6119" width="16.5703125" style="138" bestFit="1" customWidth="1"/>
    <col min="6120" max="6120" width="11.5703125" style="138" bestFit="1" customWidth="1"/>
    <col min="6121" max="6121" width="9.140625" style="138"/>
    <col min="6122" max="6122" width="37.140625" style="138" customWidth="1"/>
    <col min="6123" max="6123" width="15.42578125" style="138" bestFit="1" customWidth="1"/>
    <col min="6124" max="6124" width="15" style="138" customWidth="1"/>
    <col min="6125" max="6125" width="16.140625" style="138" customWidth="1"/>
    <col min="6126" max="6126" width="15.42578125" style="138" bestFit="1" customWidth="1"/>
    <col min="6127" max="6127" width="15" style="138" bestFit="1" customWidth="1"/>
    <col min="6128" max="6128" width="12.85546875" style="138" customWidth="1"/>
    <col min="6129" max="6129" width="16.85546875" style="138" customWidth="1"/>
    <col min="6130" max="6241" width="9.140625" style="138"/>
    <col min="6242" max="6242" width="13.42578125" style="138" customWidth="1"/>
    <col min="6243" max="6243" width="34.7109375" style="138" customWidth="1"/>
    <col min="6244" max="6244" width="20.85546875" style="138" customWidth="1"/>
    <col min="6245" max="6245" width="13.28515625" style="138" customWidth="1"/>
    <col min="6246" max="6246" width="10.7109375" style="138" customWidth="1"/>
    <col min="6247" max="6247" width="11.5703125" style="138" customWidth="1"/>
    <col min="6248" max="6248" width="11" style="138" customWidth="1"/>
    <col min="6249" max="6249" width="11.140625" style="138" customWidth="1"/>
    <col min="6250" max="6250" width="11" style="138" customWidth="1"/>
    <col min="6251" max="6251" width="12" style="138" customWidth="1"/>
    <col min="6252" max="6252" width="12.140625" style="138" customWidth="1"/>
    <col min="6253" max="6253" width="10.7109375" style="138" customWidth="1"/>
    <col min="6254" max="6254" width="10.85546875" style="138" customWidth="1"/>
    <col min="6255" max="6255" width="12.28515625" style="138" customWidth="1"/>
    <col min="6256" max="6256" width="11" style="138" customWidth="1"/>
    <col min="6257" max="6257" width="13.42578125" style="138" bestFit="1" customWidth="1"/>
    <col min="6258" max="6258" width="13" style="138" bestFit="1" customWidth="1"/>
    <col min="6259" max="6259" width="14" style="138" bestFit="1" customWidth="1"/>
    <col min="6260" max="6260" width="16.140625" style="138" bestFit="1" customWidth="1"/>
    <col min="6261" max="6261" width="15.140625" style="138" customWidth="1"/>
    <col min="6262" max="6278" width="9.140625" style="138"/>
    <col min="6279" max="6279" width="25.5703125" style="138" bestFit="1" customWidth="1"/>
    <col min="6280" max="6280" width="37.28515625" style="138" bestFit="1" customWidth="1"/>
    <col min="6281" max="6281" width="11" style="138" bestFit="1" customWidth="1"/>
    <col min="6282" max="6282" width="12.42578125" style="138" bestFit="1" customWidth="1"/>
    <col min="6283" max="6283" width="9.140625" style="138"/>
    <col min="6284" max="6284" width="13.85546875" style="138" customWidth="1"/>
    <col min="6285" max="6285" width="12.28515625" style="138" customWidth="1"/>
    <col min="6286" max="6286" width="12.5703125" style="138" customWidth="1"/>
    <col min="6287" max="6287" width="12" style="138" customWidth="1"/>
    <col min="6288" max="6288" width="9.140625" style="138"/>
    <col min="6289" max="6289" width="62.140625" style="138" customWidth="1"/>
    <col min="6290" max="6290" width="19.28515625" style="138" customWidth="1"/>
    <col min="6291" max="6291" width="9.140625" style="138"/>
    <col min="6292" max="6292" width="32.140625" style="138" bestFit="1" customWidth="1"/>
    <col min="6293" max="6294" width="9.140625" style="138"/>
    <col min="6295" max="6295" width="13" style="138" bestFit="1" customWidth="1"/>
    <col min="6296" max="6296" width="7.85546875" style="138" bestFit="1" customWidth="1"/>
    <col min="6297" max="6297" width="9.140625" style="138"/>
    <col min="6298" max="6299" width="14.42578125" style="138" bestFit="1" customWidth="1"/>
    <col min="6300" max="6300" width="9.140625" style="138"/>
    <col min="6301" max="6301" width="14.28515625" style="138" bestFit="1" customWidth="1"/>
    <col min="6302" max="6302" width="13" style="138" bestFit="1" customWidth="1"/>
    <col min="6303" max="6313" width="6.28515625" style="138" bestFit="1" customWidth="1"/>
    <col min="6314" max="6316" width="6.7109375" style="138" customWidth="1"/>
    <col min="6317" max="6317" width="6.85546875" style="138" customWidth="1"/>
    <col min="6318" max="6318" width="9.140625" style="138"/>
    <col min="6319" max="6319" width="28.42578125" style="138" bestFit="1" customWidth="1"/>
    <col min="6320" max="6320" width="17.28515625" style="138" bestFit="1" customWidth="1"/>
    <col min="6321" max="6324" width="19.28515625" style="138" customWidth="1"/>
    <col min="6325" max="6326" width="11.7109375" style="138" customWidth="1"/>
    <col min="6327" max="6328" width="9.140625" style="138"/>
    <col min="6329" max="6329" width="45.28515625" style="138" bestFit="1" customWidth="1"/>
    <col min="6330" max="6330" width="19.140625" style="138" bestFit="1" customWidth="1"/>
    <col min="6331" max="6333" width="10.85546875" style="138" bestFit="1" customWidth="1"/>
    <col min="6334" max="6334" width="11.5703125" style="138" bestFit="1" customWidth="1"/>
    <col min="6335" max="6336" width="11.140625" style="138" bestFit="1" customWidth="1"/>
    <col min="6337" max="6337" width="10.7109375" style="138" bestFit="1" customWidth="1"/>
    <col min="6338" max="6339" width="9.140625" style="138"/>
    <col min="6340" max="6340" width="23" style="138" bestFit="1" customWidth="1"/>
    <col min="6341" max="6341" width="23.7109375" style="138" bestFit="1" customWidth="1"/>
    <col min="6342" max="6342" width="18.5703125" style="138" bestFit="1" customWidth="1"/>
    <col min="6343" max="6343" width="17" style="138" bestFit="1" customWidth="1"/>
    <col min="6344" max="6345" width="9.140625" style="138"/>
    <col min="6346" max="6346" width="27.42578125" style="138" customWidth="1"/>
    <col min="6347" max="6347" width="9.140625" style="138"/>
    <col min="6348" max="6351" width="15.7109375" style="138" customWidth="1"/>
    <col min="6352" max="6352" width="12.85546875" style="138" customWidth="1"/>
    <col min="6353" max="6353" width="12.28515625" style="138" customWidth="1"/>
    <col min="6354" max="6355" width="9.140625" style="138"/>
    <col min="6356" max="6356" width="26.140625" style="138" customWidth="1"/>
    <col min="6357" max="6357" width="9.140625" style="138"/>
    <col min="6358" max="6359" width="9.7109375" style="138" bestFit="1" customWidth="1"/>
    <col min="6360" max="6360" width="17.5703125" style="138" bestFit="1" customWidth="1"/>
    <col min="6361" max="6361" width="12.140625" style="138" customWidth="1"/>
    <col min="6362" max="6363" width="9.140625" style="138"/>
    <col min="6364" max="6364" width="20.42578125" style="138" customWidth="1"/>
    <col min="6365" max="6365" width="9.140625" style="138"/>
    <col min="6366" max="6366" width="9.7109375" style="138" customWidth="1"/>
    <col min="6367" max="6367" width="11.5703125" style="138" customWidth="1"/>
    <col min="6368" max="6368" width="13.85546875" style="138" customWidth="1"/>
    <col min="6369" max="6369" width="10.85546875" style="138" customWidth="1"/>
    <col min="6370" max="6371" width="9.140625" style="138"/>
    <col min="6372" max="6372" width="30.5703125" style="138" customWidth="1"/>
    <col min="6373" max="6373" width="16.28515625" style="138" bestFit="1" customWidth="1"/>
    <col min="6374" max="6374" width="12.85546875" style="138" bestFit="1" customWidth="1"/>
    <col min="6375" max="6375" width="16.5703125" style="138" bestFit="1" customWidth="1"/>
    <col min="6376" max="6376" width="11.5703125" style="138" bestFit="1" customWidth="1"/>
    <col min="6377" max="6377" width="9.140625" style="138"/>
    <col min="6378" max="6378" width="37.140625" style="138" customWidth="1"/>
    <col min="6379" max="6379" width="15.42578125" style="138" bestFit="1" customWidth="1"/>
    <col min="6380" max="6380" width="15" style="138" customWidth="1"/>
    <col min="6381" max="6381" width="16.140625" style="138" customWidth="1"/>
    <col min="6382" max="6382" width="15.42578125" style="138" bestFit="1" customWidth="1"/>
    <col min="6383" max="6383" width="15" style="138" bestFit="1" customWidth="1"/>
    <col min="6384" max="6384" width="12.85546875" style="138" customWidth="1"/>
    <col min="6385" max="6385" width="16.85546875" style="138" customWidth="1"/>
    <col min="6386" max="6497" width="9.140625" style="138"/>
    <col min="6498" max="6498" width="13.42578125" style="138" customWidth="1"/>
    <col min="6499" max="6499" width="34.7109375" style="138" customWidth="1"/>
    <col min="6500" max="6500" width="20.85546875" style="138" customWidth="1"/>
    <col min="6501" max="6501" width="13.28515625" style="138" customWidth="1"/>
    <col min="6502" max="6502" width="10.7109375" style="138" customWidth="1"/>
    <col min="6503" max="6503" width="11.5703125" style="138" customWidth="1"/>
    <col min="6504" max="6504" width="11" style="138" customWidth="1"/>
    <col min="6505" max="6505" width="11.140625" style="138" customWidth="1"/>
    <col min="6506" max="6506" width="11" style="138" customWidth="1"/>
    <col min="6507" max="6507" width="12" style="138" customWidth="1"/>
    <col min="6508" max="6508" width="12.140625" style="138" customWidth="1"/>
    <col min="6509" max="6509" width="10.7109375" style="138" customWidth="1"/>
    <col min="6510" max="6510" width="10.85546875" style="138" customWidth="1"/>
    <col min="6511" max="6511" width="12.28515625" style="138" customWidth="1"/>
    <col min="6512" max="6512" width="11" style="138" customWidth="1"/>
    <col min="6513" max="6513" width="13.42578125" style="138" bestFit="1" customWidth="1"/>
    <col min="6514" max="6514" width="13" style="138" bestFit="1" customWidth="1"/>
    <col min="6515" max="6515" width="14" style="138" bestFit="1" customWidth="1"/>
    <col min="6516" max="6516" width="16.140625" style="138" bestFit="1" customWidth="1"/>
    <col min="6517" max="6517" width="15.140625" style="138" customWidth="1"/>
    <col min="6518" max="6534" width="9.140625" style="138"/>
    <col min="6535" max="6535" width="25.5703125" style="138" bestFit="1" customWidth="1"/>
    <col min="6536" max="6536" width="37.28515625" style="138" bestFit="1" customWidth="1"/>
    <col min="6537" max="6537" width="11" style="138" bestFit="1" customWidth="1"/>
    <col min="6538" max="6538" width="12.42578125" style="138" bestFit="1" customWidth="1"/>
    <col min="6539" max="6539" width="9.140625" style="138"/>
    <col min="6540" max="6540" width="13.85546875" style="138" customWidth="1"/>
    <col min="6541" max="6541" width="12.28515625" style="138" customWidth="1"/>
    <col min="6542" max="6542" width="12.5703125" style="138" customWidth="1"/>
    <col min="6543" max="6543" width="12" style="138" customWidth="1"/>
    <col min="6544" max="6544" width="9.140625" style="138"/>
    <col min="6545" max="6545" width="62.140625" style="138" customWidth="1"/>
    <col min="6546" max="6546" width="19.28515625" style="138" customWidth="1"/>
    <col min="6547" max="6547" width="9.140625" style="138"/>
    <col min="6548" max="6548" width="32.140625" style="138" bestFit="1" customWidth="1"/>
    <col min="6549" max="6550" width="9.140625" style="138"/>
    <col min="6551" max="6551" width="13" style="138" bestFit="1" customWidth="1"/>
    <col min="6552" max="6552" width="7.85546875" style="138" bestFit="1" customWidth="1"/>
    <col min="6553" max="6553" width="9.140625" style="138"/>
    <col min="6554" max="6555" width="14.42578125" style="138" bestFit="1" customWidth="1"/>
    <col min="6556" max="6556" width="9.140625" style="138"/>
    <col min="6557" max="6557" width="14.28515625" style="138" bestFit="1" customWidth="1"/>
    <col min="6558" max="6558" width="13" style="138" bestFit="1" customWidth="1"/>
    <col min="6559" max="6569" width="6.28515625" style="138" bestFit="1" customWidth="1"/>
    <col min="6570" max="6572" width="6.7109375" style="138" customWidth="1"/>
    <col min="6573" max="6573" width="6.85546875" style="138" customWidth="1"/>
    <col min="6574" max="6574" width="9.140625" style="138"/>
    <col min="6575" max="6575" width="28.42578125" style="138" bestFit="1" customWidth="1"/>
    <col min="6576" max="6576" width="17.28515625" style="138" bestFit="1" customWidth="1"/>
    <col min="6577" max="6580" width="19.28515625" style="138" customWidth="1"/>
    <col min="6581" max="6582" width="11.7109375" style="138" customWidth="1"/>
    <col min="6583" max="6584" width="9.140625" style="138"/>
    <col min="6585" max="6585" width="45.28515625" style="138" bestFit="1" customWidth="1"/>
    <col min="6586" max="6586" width="19.140625" style="138" bestFit="1" customWidth="1"/>
    <col min="6587" max="6589" width="10.85546875" style="138" bestFit="1" customWidth="1"/>
    <col min="6590" max="6590" width="11.5703125" style="138" bestFit="1" customWidth="1"/>
    <col min="6591" max="6592" width="11.140625" style="138" bestFit="1" customWidth="1"/>
    <col min="6593" max="6593" width="10.7109375" style="138" bestFit="1" customWidth="1"/>
    <col min="6594" max="6595" width="9.140625" style="138"/>
    <col min="6596" max="6596" width="23" style="138" bestFit="1" customWidth="1"/>
    <col min="6597" max="6597" width="23.7109375" style="138" bestFit="1" customWidth="1"/>
    <col min="6598" max="6598" width="18.5703125" style="138" bestFit="1" customWidth="1"/>
    <col min="6599" max="6599" width="17" style="138" bestFit="1" customWidth="1"/>
    <col min="6600" max="6601" width="9.140625" style="138"/>
    <col min="6602" max="6602" width="27.42578125" style="138" customWidth="1"/>
    <col min="6603" max="6603" width="9.140625" style="138"/>
    <col min="6604" max="6607" width="15.7109375" style="138" customWidth="1"/>
    <col min="6608" max="6608" width="12.85546875" style="138" customWidth="1"/>
    <col min="6609" max="6609" width="12.28515625" style="138" customWidth="1"/>
    <col min="6610" max="6611" width="9.140625" style="138"/>
    <col min="6612" max="6612" width="26.140625" style="138" customWidth="1"/>
    <col min="6613" max="6613" width="9.140625" style="138"/>
    <col min="6614" max="6615" width="9.7109375" style="138" bestFit="1" customWidth="1"/>
    <col min="6616" max="6616" width="17.5703125" style="138" bestFit="1" customWidth="1"/>
    <col min="6617" max="6617" width="12.140625" style="138" customWidth="1"/>
    <col min="6618" max="6619" width="9.140625" style="138"/>
    <col min="6620" max="6620" width="20.42578125" style="138" customWidth="1"/>
    <col min="6621" max="6621" width="9.140625" style="138"/>
    <col min="6622" max="6622" width="9.7109375" style="138" customWidth="1"/>
    <col min="6623" max="6623" width="11.5703125" style="138" customWidth="1"/>
    <col min="6624" max="6624" width="13.85546875" style="138" customWidth="1"/>
    <col min="6625" max="6625" width="10.85546875" style="138" customWidth="1"/>
    <col min="6626" max="6627" width="9.140625" style="138"/>
    <col min="6628" max="6628" width="30.5703125" style="138" customWidth="1"/>
    <col min="6629" max="6629" width="16.28515625" style="138" bestFit="1" customWidth="1"/>
    <col min="6630" max="6630" width="12.85546875" style="138" bestFit="1" customWidth="1"/>
    <col min="6631" max="6631" width="16.5703125" style="138" bestFit="1" customWidth="1"/>
    <col min="6632" max="6632" width="11.5703125" style="138" bestFit="1" customWidth="1"/>
    <col min="6633" max="6633" width="9.140625" style="138"/>
    <col min="6634" max="6634" width="37.140625" style="138" customWidth="1"/>
    <col min="6635" max="6635" width="15.42578125" style="138" bestFit="1" customWidth="1"/>
    <col min="6636" max="6636" width="15" style="138" customWidth="1"/>
    <col min="6637" max="6637" width="16.140625" style="138" customWidth="1"/>
    <col min="6638" max="6638" width="15.42578125" style="138" bestFit="1" customWidth="1"/>
    <col min="6639" max="6639" width="15" style="138" bestFit="1" customWidth="1"/>
    <col min="6640" max="6640" width="12.85546875" style="138" customWidth="1"/>
    <col min="6641" max="6641" width="16.85546875" style="138" customWidth="1"/>
    <col min="6642" max="6753" width="9.140625" style="138"/>
    <col min="6754" max="6754" width="13.42578125" style="138" customWidth="1"/>
    <col min="6755" max="6755" width="34.7109375" style="138" customWidth="1"/>
    <col min="6756" max="6756" width="20.85546875" style="138" customWidth="1"/>
    <col min="6757" max="6757" width="13.28515625" style="138" customWidth="1"/>
    <col min="6758" max="6758" width="10.7109375" style="138" customWidth="1"/>
    <col min="6759" max="6759" width="11.5703125" style="138" customWidth="1"/>
    <col min="6760" max="6760" width="11" style="138" customWidth="1"/>
    <col min="6761" max="6761" width="11.140625" style="138" customWidth="1"/>
    <col min="6762" max="6762" width="11" style="138" customWidth="1"/>
    <col min="6763" max="6763" width="12" style="138" customWidth="1"/>
    <col min="6764" max="6764" width="12.140625" style="138" customWidth="1"/>
    <col min="6765" max="6765" width="10.7109375" style="138" customWidth="1"/>
    <col min="6766" max="6766" width="10.85546875" style="138" customWidth="1"/>
    <col min="6767" max="6767" width="12.28515625" style="138" customWidth="1"/>
    <col min="6768" max="6768" width="11" style="138" customWidth="1"/>
    <col min="6769" max="6769" width="13.42578125" style="138" bestFit="1" customWidth="1"/>
    <col min="6770" max="6770" width="13" style="138" bestFit="1" customWidth="1"/>
    <col min="6771" max="6771" width="14" style="138" bestFit="1" customWidth="1"/>
    <col min="6772" max="6772" width="16.140625" style="138" bestFit="1" customWidth="1"/>
    <col min="6773" max="6773" width="15.140625" style="138" customWidth="1"/>
    <col min="6774" max="6790" width="9.140625" style="138"/>
    <col min="6791" max="6791" width="25.5703125" style="138" bestFit="1" customWidth="1"/>
    <col min="6792" max="6792" width="37.28515625" style="138" bestFit="1" customWidth="1"/>
    <col min="6793" max="6793" width="11" style="138" bestFit="1" customWidth="1"/>
    <col min="6794" max="6794" width="12.42578125" style="138" bestFit="1" customWidth="1"/>
    <col min="6795" max="6795" width="9.140625" style="138"/>
    <col min="6796" max="6796" width="13.85546875" style="138" customWidth="1"/>
    <col min="6797" max="6797" width="12.28515625" style="138" customWidth="1"/>
    <col min="6798" max="6798" width="12.5703125" style="138" customWidth="1"/>
    <col min="6799" max="6799" width="12" style="138" customWidth="1"/>
    <col min="6800" max="6800" width="9.140625" style="138"/>
    <col min="6801" max="6801" width="62.140625" style="138" customWidth="1"/>
    <col min="6802" max="6802" width="19.28515625" style="138" customWidth="1"/>
    <col min="6803" max="6803" width="9.140625" style="138"/>
    <col min="6804" max="6804" width="32.140625" style="138" bestFit="1" customWidth="1"/>
    <col min="6805" max="6806" width="9.140625" style="138"/>
    <col min="6807" max="6807" width="13" style="138" bestFit="1" customWidth="1"/>
    <col min="6808" max="6808" width="7.85546875" style="138" bestFit="1" customWidth="1"/>
    <col min="6809" max="6809" width="9.140625" style="138"/>
    <col min="6810" max="6811" width="14.42578125" style="138" bestFit="1" customWidth="1"/>
    <col min="6812" max="6812" width="9.140625" style="138"/>
    <col min="6813" max="6813" width="14.28515625" style="138" bestFit="1" customWidth="1"/>
    <col min="6814" max="6814" width="13" style="138" bestFit="1" customWidth="1"/>
    <col min="6815" max="6825" width="6.28515625" style="138" bestFit="1" customWidth="1"/>
    <col min="6826" max="6828" width="6.7109375" style="138" customWidth="1"/>
    <col min="6829" max="6829" width="6.85546875" style="138" customWidth="1"/>
    <col min="6830" max="6830" width="9.140625" style="138"/>
    <col min="6831" max="6831" width="28.42578125" style="138" bestFit="1" customWidth="1"/>
    <col min="6832" max="6832" width="17.28515625" style="138" bestFit="1" customWidth="1"/>
    <col min="6833" max="6836" width="19.28515625" style="138" customWidth="1"/>
    <col min="6837" max="6838" width="11.7109375" style="138" customWidth="1"/>
    <col min="6839" max="6840" width="9.140625" style="138"/>
    <col min="6841" max="6841" width="45.28515625" style="138" bestFit="1" customWidth="1"/>
    <col min="6842" max="6842" width="19.140625" style="138" bestFit="1" customWidth="1"/>
    <col min="6843" max="6845" width="10.85546875" style="138" bestFit="1" customWidth="1"/>
    <col min="6846" max="6846" width="11.5703125" style="138" bestFit="1" customWidth="1"/>
    <col min="6847" max="6848" width="11.140625" style="138" bestFit="1" customWidth="1"/>
    <col min="6849" max="6849" width="10.7109375" style="138" bestFit="1" customWidth="1"/>
    <col min="6850" max="6851" width="9.140625" style="138"/>
    <col min="6852" max="6852" width="23" style="138" bestFit="1" customWidth="1"/>
    <col min="6853" max="6853" width="23.7109375" style="138" bestFit="1" customWidth="1"/>
    <col min="6854" max="6854" width="18.5703125" style="138" bestFit="1" customWidth="1"/>
    <col min="6855" max="6855" width="17" style="138" bestFit="1" customWidth="1"/>
    <col min="6856" max="6857" width="9.140625" style="138"/>
    <col min="6858" max="6858" width="27.42578125" style="138" customWidth="1"/>
    <col min="6859" max="6859" width="9.140625" style="138"/>
    <col min="6860" max="6863" width="15.7109375" style="138" customWidth="1"/>
    <col min="6864" max="6864" width="12.85546875" style="138" customWidth="1"/>
    <col min="6865" max="6865" width="12.28515625" style="138" customWidth="1"/>
    <col min="6866" max="6867" width="9.140625" style="138"/>
    <col min="6868" max="6868" width="26.140625" style="138" customWidth="1"/>
    <col min="6869" max="6869" width="9.140625" style="138"/>
    <col min="6870" max="6871" width="9.7109375" style="138" bestFit="1" customWidth="1"/>
    <col min="6872" max="6872" width="17.5703125" style="138" bestFit="1" customWidth="1"/>
    <col min="6873" max="6873" width="12.140625" style="138" customWidth="1"/>
    <col min="6874" max="6875" width="9.140625" style="138"/>
    <col min="6876" max="6876" width="20.42578125" style="138" customWidth="1"/>
    <col min="6877" max="6877" width="9.140625" style="138"/>
    <col min="6878" max="6878" width="9.7109375" style="138" customWidth="1"/>
    <col min="6879" max="6879" width="11.5703125" style="138" customWidth="1"/>
    <col min="6880" max="6880" width="13.85546875" style="138" customWidth="1"/>
    <col min="6881" max="6881" width="10.85546875" style="138" customWidth="1"/>
    <col min="6882" max="6883" width="9.140625" style="138"/>
    <col min="6884" max="6884" width="30.5703125" style="138" customWidth="1"/>
    <col min="6885" max="6885" width="16.28515625" style="138" bestFit="1" customWidth="1"/>
    <col min="6886" max="6886" width="12.85546875" style="138" bestFit="1" customWidth="1"/>
    <col min="6887" max="6887" width="16.5703125" style="138" bestFit="1" customWidth="1"/>
    <col min="6888" max="6888" width="11.5703125" style="138" bestFit="1" customWidth="1"/>
    <col min="6889" max="6889" width="9.140625" style="138"/>
    <col min="6890" max="6890" width="37.140625" style="138" customWidth="1"/>
    <col min="6891" max="6891" width="15.42578125" style="138" bestFit="1" customWidth="1"/>
    <col min="6892" max="6892" width="15" style="138" customWidth="1"/>
    <col min="6893" max="6893" width="16.140625" style="138" customWidth="1"/>
    <col min="6894" max="6894" width="15.42578125" style="138" bestFit="1" customWidth="1"/>
    <col min="6895" max="6895" width="15" style="138" bestFit="1" customWidth="1"/>
    <col min="6896" max="6896" width="12.85546875" style="138" customWidth="1"/>
    <col min="6897" max="6897" width="16.85546875" style="138" customWidth="1"/>
    <col min="6898" max="7009" width="9.140625" style="138"/>
    <col min="7010" max="7010" width="13.42578125" style="138" customWidth="1"/>
    <col min="7011" max="7011" width="34.7109375" style="138" customWidth="1"/>
    <col min="7012" max="7012" width="20.85546875" style="138" customWidth="1"/>
    <col min="7013" max="7013" width="13.28515625" style="138" customWidth="1"/>
    <col min="7014" max="7014" width="10.7109375" style="138" customWidth="1"/>
    <col min="7015" max="7015" width="11.5703125" style="138" customWidth="1"/>
    <col min="7016" max="7016" width="11" style="138" customWidth="1"/>
    <col min="7017" max="7017" width="11.140625" style="138" customWidth="1"/>
    <col min="7018" max="7018" width="11" style="138" customWidth="1"/>
    <col min="7019" max="7019" width="12" style="138" customWidth="1"/>
    <col min="7020" max="7020" width="12.140625" style="138" customWidth="1"/>
    <col min="7021" max="7021" width="10.7109375" style="138" customWidth="1"/>
    <col min="7022" max="7022" width="10.85546875" style="138" customWidth="1"/>
    <col min="7023" max="7023" width="12.28515625" style="138" customWidth="1"/>
    <col min="7024" max="7024" width="11" style="138" customWidth="1"/>
    <col min="7025" max="7025" width="13.42578125" style="138" bestFit="1" customWidth="1"/>
    <col min="7026" max="7026" width="13" style="138" bestFit="1" customWidth="1"/>
    <col min="7027" max="7027" width="14" style="138" bestFit="1" customWidth="1"/>
    <col min="7028" max="7028" width="16.140625" style="138" bestFit="1" customWidth="1"/>
    <col min="7029" max="7029" width="15.140625" style="138" customWidth="1"/>
    <col min="7030" max="7046" width="9.140625" style="138"/>
    <col min="7047" max="7047" width="25.5703125" style="138" bestFit="1" customWidth="1"/>
    <col min="7048" max="7048" width="37.28515625" style="138" bestFit="1" customWidth="1"/>
    <col min="7049" max="7049" width="11" style="138" bestFit="1" customWidth="1"/>
    <col min="7050" max="7050" width="12.42578125" style="138" bestFit="1" customWidth="1"/>
    <col min="7051" max="7051" width="9.140625" style="138"/>
    <col min="7052" max="7052" width="13.85546875" style="138" customWidth="1"/>
    <col min="7053" max="7053" width="12.28515625" style="138" customWidth="1"/>
    <col min="7054" max="7054" width="12.5703125" style="138" customWidth="1"/>
    <col min="7055" max="7055" width="12" style="138" customWidth="1"/>
    <col min="7056" max="7056" width="9.140625" style="138"/>
    <col min="7057" max="7057" width="62.140625" style="138" customWidth="1"/>
    <col min="7058" max="7058" width="19.28515625" style="138" customWidth="1"/>
    <col min="7059" max="7059" width="9.140625" style="138"/>
    <col min="7060" max="7060" width="32.140625" style="138" bestFit="1" customWidth="1"/>
    <col min="7061" max="7062" width="9.140625" style="138"/>
    <col min="7063" max="7063" width="13" style="138" bestFit="1" customWidth="1"/>
    <col min="7064" max="7064" width="7.85546875" style="138" bestFit="1" customWidth="1"/>
    <col min="7065" max="7065" width="9.140625" style="138"/>
    <col min="7066" max="7067" width="14.42578125" style="138" bestFit="1" customWidth="1"/>
    <col min="7068" max="7068" width="9.140625" style="138"/>
    <col min="7069" max="7069" width="14.28515625" style="138" bestFit="1" customWidth="1"/>
    <col min="7070" max="7070" width="13" style="138" bestFit="1" customWidth="1"/>
    <col min="7071" max="7081" width="6.28515625" style="138" bestFit="1" customWidth="1"/>
    <col min="7082" max="7084" width="6.7109375" style="138" customWidth="1"/>
    <col min="7085" max="7085" width="6.85546875" style="138" customWidth="1"/>
    <col min="7086" max="7086" width="9.140625" style="138"/>
    <col min="7087" max="7087" width="28.42578125" style="138" bestFit="1" customWidth="1"/>
    <col min="7088" max="7088" width="17.28515625" style="138" bestFit="1" customWidth="1"/>
    <col min="7089" max="7092" width="19.28515625" style="138" customWidth="1"/>
    <col min="7093" max="7094" width="11.7109375" style="138" customWidth="1"/>
    <col min="7095" max="7096" width="9.140625" style="138"/>
    <col min="7097" max="7097" width="45.28515625" style="138" bestFit="1" customWidth="1"/>
    <col min="7098" max="7098" width="19.140625" style="138" bestFit="1" customWidth="1"/>
    <col min="7099" max="7101" width="10.85546875" style="138" bestFit="1" customWidth="1"/>
    <col min="7102" max="7102" width="11.5703125" style="138" bestFit="1" customWidth="1"/>
    <col min="7103" max="7104" width="11.140625" style="138" bestFit="1" customWidth="1"/>
    <col min="7105" max="7105" width="10.7109375" style="138" bestFit="1" customWidth="1"/>
    <col min="7106" max="7107" width="9.140625" style="138"/>
    <col min="7108" max="7108" width="23" style="138" bestFit="1" customWidth="1"/>
    <col min="7109" max="7109" width="23.7109375" style="138" bestFit="1" customWidth="1"/>
    <col min="7110" max="7110" width="18.5703125" style="138" bestFit="1" customWidth="1"/>
    <col min="7111" max="7111" width="17" style="138" bestFit="1" customWidth="1"/>
    <col min="7112" max="7113" width="9.140625" style="138"/>
    <col min="7114" max="7114" width="27.42578125" style="138" customWidth="1"/>
    <col min="7115" max="7115" width="9.140625" style="138"/>
    <col min="7116" max="7119" width="15.7109375" style="138" customWidth="1"/>
    <col min="7120" max="7120" width="12.85546875" style="138" customWidth="1"/>
    <col min="7121" max="7121" width="12.28515625" style="138" customWidth="1"/>
    <col min="7122" max="7123" width="9.140625" style="138"/>
    <col min="7124" max="7124" width="26.140625" style="138" customWidth="1"/>
    <col min="7125" max="7125" width="9.140625" style="138"/>
    <col min="7126" max="7127" width="9.7109375" style="138" bestFit="1" customWidth="1"/>
    <col min="7128" max="7128" width="17.5703125" style="138" bestFit="1" customWidth="1"/>
    <col min="7129" max="7129" width="12.140625" style="138" customWidth="1"/>
    <col min="7130" max="7131" width="9.140625" style="138"/>
    <col min="7132" max="7132" width="20.42578125" style="138" customWidth="1"/>
    <col min="7133" max="7133" width="9.140625" style="138"/>
    <col min="7134" max="7134" width="9.7109375" style="138" customWidth="1"/>
    <col min="7135" max="7135" width="11.5703125" style="138" customWidth="1"/>
    <col min="7136" max="7136" width="13.85546875" style="138" customWidth="1"/>
    <col min="7137" max="7137" width="10.85546875" style="138" customWidth="1"/>
    <col min="7138" max="7139" width="9.140625" style="138"/>
    <col min="7140" max="7140" width="30.5703125" style="138" customWidth="1"/>
    <col min="7141" max="7141" width="16.28515625" style="138" bestFit="1" customWidth="1"/>
    <col min="7142" max="7142" width="12.85546875" style="138" bestFit="1" customWidth="1"/>
    <col min="7143" max="7143" width="16.5703125" style="138" bestFit="1" customWidth="1"/>
    <col min="7144" max="7144" width="11.5703125" style="138" bestFit="1" customWidth="1"/>
    <col min="7145" max="7145" width="9.140625" style="138"/>
    <col min="7146" max="7146" width="37.140625" style="138" customWidth="1"/>
    <col min="7147" max="7147" width="15.42578125" style="138" bestFit="1" customWidth="1"/>
    <col min="7148" max="7148" width="15" style="138" customWidth="1"/>
    <col min="7149" max="7149" width="16.140625" style="138" customWidth="1"/>
    <col min="7150" max="7150" width="15.42578125" style="138" bestFit="1" customWidth="1"/>
    <col min="7151" max="7151" width="15" style="138" bestFit="1" customWidth="1"/>
    <col min="7152" max="7152" width="12.85546875" style="138" customWidth="1"/>
    <col min="7153" max="7153" width="16.85546875" style="138" customWidth="1"/>
    <col min="7154" max="7265" width="9.140625" style="138"/>
    <col min="7266" max="7266" width="13.42578125" style="138" customWidth="1"/>
    <col min="7267" max="7267" width="34.7109375" style="138" customWidth="1"/>
    <col min="7268" max="7268" width="20.85546875" style="138" customWidth="1"/>
    <col min="7269" max="7269" width="13.28515625" style="138" customWidth="1"/>
    <col min="7270" max="7270" width="10.7109375" style="138" customWidth="1"/>
    <col min="7271" max="7271" width="11.5703125" style="138" customWidth="1"/>
    <col min="7272" max="7272" width="11" style="138" customWidth="1"/>
    <col min="7273" max="7273" width="11.140625" style="138" customWidth="1"/>
    <col min="7274" max="7274" width="11" style="138" customWidth="1"/>
    <col min="7275" max="7275" width="12" style="138" customWidth="1"/>
    <col min="7276" max="7276" width="12.140625" style="138" customWidth="1"/>
    <col min="7277" max="7277" width="10.7109375" style="138" customWidth="1"/>
    <col min="7278" max="7278" width="10.85546875" style="138" customWidth="1"/>
    <col min="7279" max="7279" width="12.28515625" style="138" customWidth="1"/>
    <col min="7280" max="7280" width="11" style="138" customWidth="1"/>
    <col min="7281" max="7281" width="13.42578125" style="138" bestFit="1" customWidth="1"/>
    <col min="7282" max="7282" width="13" style="138" bestFit="1" customWidth="1"/>
    <col min="7283" max="7283" width="14" style="138" bestFit="1" customWidth="1"/>
    <col min="7284" max="7284" width="16.140625" style="138" bestFit="1" customWidth="1"/>
    <col min="7285" max="7285" width="15.140625" style="138" customWidth="1"/>
    <col min="7286" max="7302" width="9.140625" style="138"/>
    <col min="7303" max="7303" width="25.5703125" style="138" bestFit="1" customWidth="1"/>
    <col min="7304" max="7304" width="37.28515625" style="138" bestFit="1" customWidth="1"/>
    <col min="7305" max="7305" width="11" style="138" bestFit="1" customWidth="1"/>
    <col min="7306" max="7306" width="12.42578125" style="138" bestFit="1" customWidth="1"/>
    <col min="7307" max="7307" width="9.140625" style="138"/>
    <col min="7308" max="7308" width="13.85546875" style="138" customWidth="1"/>
    <col min="7309" max="7309" width="12.28515625" style="138" customWidth="1"/>
    <col min="7310" max="7310" width="12.5703125" style="138" customWidth="1"/>
    <col min="7311" max="7311" width="12" style="138" customWidth="1"/>
    <col min="7312" max="7312" width="9.140625" style="138"/>
    <col min="7313" max="7313" width="62.140625" style="138" customWidth="1"/>
    <col min="7314" max="7314" width="19.28515625" style="138" customWidth="1"/>
    <col min="7315" max="7315" width="9.140625" style="138"/>
    <col min="7316" max="7316" width="32.140625" style="138" bestFit="1" customWidth="1"/>
    <col min="7317" max="7318" width="9.140625" style="138"/>
    <col min="7319" max="7319" width="13" style="138" bestFit="1" customWidth="1"/>
    <col min="7320" max="7320" width="7.85546875" style="138" bestFit="1" customWidth="1"/>
    <col min="7321" max="7321" width="9.140625" style="138"/>
    <col min="7322" max="7323" width="14.42578125" style="138" bestFit="1" customWidth="1"/>
    <col min="7324" max="7324" width="9.140625" style="138"/>
    <col min="7325" max="7325" width="14.28515625" style="138" bestFit="1" customWidth="1"/>
    <col min="7326" max="7326" width="13" style="138" bestFit="1" customWidth="1"/>
    <col min="7327" max="7337" width="6.28515625" style="138" bestFit="1" customWidth="1"/>
    <col min="7338" max="7340" width="6.7109375" style="138" customWidth="1"/>
    <col min="7341" max="7341" width="6.85546875" style="138" customWidth="1"/>
    <col min="7342" max="7342" width="9.140625" style="138"/>
    <col min="7343" max="7343" width="28.42578125" style="138" bestFit="1" customWidth="1"/>
    <col min="7344" max="7344" width="17.28515625" style="138" bestFit="1" customWidth="1"/>
    <col min="7345" max="7348" width="19.28515625" style="138" customWidth="1"/>
    <col min="7349" max="7350" width="11.7109375" style="138" customWidth="1"/>
    <col min="7351" max="7352" width="9.140625" style="138"/>
    <col min="7353" max="7353" width="45.28515625" style="138" bestFit="1" customWidth="1"/>
    <col min="7354" max="7354" width="19.140625" style="138" bestFit="1" customWidth="1"/>
    <col min="7355" max="7357" width="10.85546875" style="138" bestFit="1" customWidth="1"/>
    <col min="7358" max="7358" width="11.5703125" style="138" bestFit="1" customWidth="1"/>
    <col min="7359" max="7360" width="11.140625" style="138" bestFit="1" customWidth="1"/>
    <col min="7361" max="7361" width="10.7109375" style="138" bestFit="1" customWidth="1"/>
    <col min="7362" max="7363" width="9.140625" style="138"/>
    <col min="7364" max="7364" width="23" style="138" bestFit="1" customWidth="1"/>
    <col min="7365" max="7365" width="23.7109375" style="138" bestFit="1" customWidth="1"/>
    <col min="7366" max="7366" width="18.5703125" style="138" bestFit="1" customWidth="1"/>
    <col min="7367" max="7367" width="17" style="138" bestFit="1" customWidth="1"/>
    <col min="7368" max="7369" width="9.140625" style="138"/>
    <col min="7370" max="7370" width="27.42578125" style="138" customWidth="1"/>
    <col min="7371" max="7371" width="9.140625" style="138"/>
    <col min="7372" max="7375" width="15.7109375" style="138" customWidth="1"/>
    <col min="7376" max="7376" width="12.85546875" style="138" customWidth="1"/>
    <col min="7377" max="7377" width="12.28515625" style="138" customWidth="1"/>
    <col min="7378" max="7379" width="9.140625" style="138"/>
    <col min="7380" max="7380" width="26.140625" style="138" customWidth="1"/>
    <col min="7381" max="7381" width="9.140625" style="138"/>
    <col min="7382" max="7383" width="9.7109375" style="138" bestFit="1" customWidth="1"/>
    <col min="7384" max="7384" width="17.5703125" style="138" bestFit="1" customWidth="1"/>
    <col min="7385" max="7385" width="12.140625" style="138" customWidth="1"/>
    <col min="7386" max="7387" width="9.140625" style="138"/>
    <col min="7388" max="7388" width="20.42578125" style="138" customWidth="1"/>
    <col min="7389" max="7389" width="9.140625" style="138"/>
    <col min="7390" max="7390" width="9.7109375" style="138" customWidth="1"/>
    <col min="7391" max="7391" width="11.5703125" style="138" customWidth="1"/>
    <col min="7392" max="7392" width="13.85546875" style="138" customWidth="1"/>
    <col min="7393" max="7393" width="10.85546875" style="138" customWidth="1"/>
    <col min="7394" max="7395" width="9.140625" style="138"/>
    <col min="7396" max="7396" width="30.5703125" style="138" customWidth="1"/>
    <col min="7397" max="7397" width="16.28515625" style="138" bestFit="1" customWidth="1"/>
    <col min="7398" max="7398" width="12.85546875" style="138" bestFit="1" customWidth="1"/>
    <col min="7399" max="7399" width="16.5703125" style="138" bestFit="1" customWidth="1"/>
    <col min="7400" max="7400" width="11.5703125" style="138" bestFit="1" customWidth="1"/>
    <col min="7401" max="7401" width="9.140625" style="138"/>
    <col min="7402" max="7402" width="37.140625" style="138" customWidth="1"/>
    <col min="7403" max="7403" width="15.42578125" style="138" bestFit="1" customWidth="1"/>
    <col min="7404" max="7404" width="15" style="138" customWidth="1"/>
    <col min="7405" max="7405" width="16.140625" style="138" customWidth="1"/>
    <col min="7406" max="7406" width="15.42578125" style="138" bestFit="1" customWidth="1"/>
    <col min="7407" max="7407" width="15" style="138" bestFit="1" customWidth="1"/>
    <col min="7408" max="7408" width="12.85546875" style="138" customWidth="1"/>
    <col min="7409" max="7409" width="16.85546875" style="138" customWidth="1"/>
    <col min="7410" max="7521" width="9.140625" style="138"/>
    <col min="7522" max="7522" width="13.42578125" style="138" customWidth="1"/>
    <col min="7523" max="7523" width="34.7109375" style="138" customWidth="1"/>
    <col min="7524" max="7524" width="20.85546875" style="138" customWidth="1"/>
    <col min="7525" max="7525" width="13.28515625" style="138" customWidth="1"/>
    <col min="7526" max="7526" width="10.7109375" style="138" customWidth="1"/>
    <col min="7527" max="7527" width="11.5703125" style="138" customWidth="1"/>
    <col min="7528" max="7528" width="11" style="138" customWidth="1"/>
    <col min="7529" max="7529" width="11.140625" style="138" customWidth="1"/>
    <col min="7530" max="7530" width="11" style="138" customWidth="1"/>
    <col min="7531" max="7531" width="12" style="138" customWidth="1"/>
    <col min="7532" max="7532" width="12.140625" style="138" customWidth="1"/>
    <col min="7533" max="7533" width="10.7109375" style="138" customWidth="1"/>
    <col min="7534" max="7534" width="10.85546875" style="138" customWidth="1"/>
    <col min="7535" max="7535" width="12.28515625" style="138" customWidth="1"/>
    <col min="7536" max="7536" width="11" style="138" customWidth="1"/>
    <col min="7537" max="7537" width="13.42578125" style="138" bestFit="1" customWidth="1"/>
    <col min="7538" max="7538" width="13" style="138" bestFit="1" customWidth="1"/>
    <col min="7539" max="7539" width="14" style="138" bestFit="1" customWidth="1"/>
    <col min="7540" max="7540" width="16.140625" style="138" bestFit="1" customWidth="1"/>
    <col min="7541" max="7541" width="15.140625" style="138" customWidth="1"/>
    <col min="7542" max="7558" width="9.140625" style="138"/>
    <col min="7559" max="7559" width="25.5703125" style="138" bestFit="1" customWidth="1"/>
    <col min="7560" max="7560" width="37.28515625" style="138" bestFit="1" customWidth="1"/>
    <col min="7561" max="7561" width="11" style="138" bestFit="1" customWidth="1"/>
    <col min="7562" max="7562" width="12.42578125" style="138" bestFit="1" customWidth="1"/>
    <col min="7563" max="7563" width="9.140625" style="138"/>
    <col min="7564" max="7564" width="13.85546875" style="138" customWidth="1"/>
    <col min="7565" max="7565" width="12.28515625" style="138" customWidth="1"/>
    <col min="7566" max="7566" width="12.5703125" style="138" customWidth="1"/>
    <col min="7567" max="7567" width="12" style="138" customWidth="1"/>
    <col min="7568" max="7568" width="9.140625" style="138"/>
    <col min="7569" max="7569" width="62.140625" style="138" customWidth="1"/>
    <col min="7570" max="7570" width="19.28515625" style="138" customWidth="1"/>
    <col min="7571" max="7571" width="9.140625" style="138"/>
    <col min="7572" max="7572" width="32.140625" style="138" bestFit="1" customWidth="1"/>
    <col min="7573" max="7574" width="9.140625" style="138"/>
    <col min="7575" max="7575" width="13" style="138" bestFit="1" customWidth="1"/>
    <col min="7576" max="7576" width="7.85546875" style="138" bestFit="1" customWidth="1"/>
    <col min="7577" max="7577" width="9.140625" style="138"/>
    <col min="7578" max="7579" width="14.42578125" style="138" bestFit="1" customWidth="1"/>
    <col min="7580" max="7580" width="9.140625" style="138"/>
    <col min="7581" max="7581" width="14.28515625" style="138" bestFit="1" customWidth="1"/>
    <col min="7582" max="7582" width="13" style="138" bestFit="1" customWidth="1"/>
    <col min="7583" max="7593" width="6.28515625" style="138" bestFit="1" customWidth="1"/>
    <col min="7594" max="7596" width="6.7109375" style="138" customWidth="1"/>
    <col min="7597" max="7597" width="6.85546875" style="138" customWidth="1"/>
    <col min="7598" max="7598" width="9.140625" style="138"/>
    <col min="7599" max="7599" width="28.42578125" style="138" bestFit="1" customWidth="1"/>
    <col min="7600" max="7600" width="17.28515625" style="138" bestFit="1" customWidth="1"/>
    <col min="7601" max="7604" width="19.28515625" style="138" customWidth="1"/>
    <col min="7605" max="7606" width="11.7109375" style="138" customWidth="1"/>
    <col min="7607" max="7608" width="9.140625" style="138"/>
    <col min="7609" max="7609" width="45.28515625" style="138" bestFit="1" customWidth="1"/>
    <col min="7610" max="7610" width="19.140625" style="138" bestFit="1" customWidth="1"/>
    <col min="7611" max="7613" width="10.85546875" style="138" bestFit="1" customWidth="1"/>
    <col min="7614" max="7614" width="11.5703125" style="138" bestFit="1" customWidth="1"/>
    <col min="7615" max="7616" width="11.140625" style="138" bestFit="1" customWidth="1"/>
    <col min="7617" max="7617" width="10.7109375" style="138" bestFit="1" customWidth="1"/>
    <col min="7618" max="7619" width="9.140625" style="138"/>
    <col min="7620" max="7620" width="23" style="138" bestFit="1" customWidth="1"/>
    <col min="7621" max="7621" width="23.7109375" style="138" bestFit="1" customWidth="1"/>
    <col min="7622" max="7622" width="18.5703125" style="138" bestFit="1" customWidth="1"/>
    <col min="7623" max="7623" width="17" style="138" bestFit="1" customWidth="1"/>
    <col min="7624" max="7625" width="9.140625" style="138"/>
    <col min="7626" max="7626" width="27.42578125" style="138" customWidth="1"/>
    <col min="7627" max="7627" width="9.140625" style="138"/>
    <col min="7628" max="7631" width="15.7109375" style="138" customWidth="1"/>
    <col min="7632" max="7632" width="12.85546875" style="138" customWidth="1"/>
    <col min="7633" max="7633" width="12.28515625" style="138" customWidth="1"/>
    <col min="7634" max="7635" width="9.140625" style="138"/>
    <col min="7636" max="7636" width="26.140625" style="138" customWidth="1"/>
    <col min="7637" max="7637" width="9.140625" style="138"/>
    <col min="7638" max="7639" width="9.7109375" style="138" bestFit="1" customWidth="1"/>
    <col min="7640" max="7640" width="17.5703125" style="138" bestFit="1" customWidth="1"/>
    <col min="7641" max="7641" width="12.140625" style="138" customWidth="1"/>
    <col min="7642" max="7643" width="9.140625" style="138"/>
    <col min="7644" max="7644" width="20.42578125" style="138" customWidth="1"/>
    <col min="7645" max="7645" width="9.140625" style="138"/>
    <col min="7646" max="7646" width="9.7109375" style="138" customWidth="1"/>
    <col min="7647" max="7647" width="11.5703125" style="138" customWidth="1"/>
    <col min="7648" max="7648" width="13.85546875" style="138" customWidth="1"/>
    <col min="7649" max="7649" width="10.85546875" style="138" customWidth="1"/>
    <col min="7650" max="7651" width="9.140625" style="138"/>
    <col min="7652" max="7652" width="30.5703125" style="138" customWidth="1"/>
    <col min="7653" max="7653" width="16.28515625" style="138" bestFit="1" customWidth="1"/>
    <col min="7654" max="7654" width="12.85546875" style="138" bestFit="1" customWidth="1"/>
    <col min="7655" max="7655" width="16.5703125" style="138" bestFit="1" customWidth="1"/>
    <col min="7656" max="7656" width="11.5703125" style="138" bestFit="1" customWidth="1"/>
    <col min="7657" max="7657" width="9.140625" style="138"/>
    <col min="7658" max="7658" width="37.140625" style="138" customWidth="1"/>
    <col min="7659" max="7659" width="15.42578125" style="138" bestFit="1" customWidth="1"/>
    <col min="7660" max="7660" width="15" style="138" customWidth="1"/>
    <col min="7661" max="7661" width="16.140625" style="138" customWidth="1"/>
    <col min="7662" max="7662" width="15.42578125" style="138" bestFit="1" customWidth="1"/>
    <col min="7663" max="7663" width="15" style="138" bestFit="1" customWidth="1"/>
    <col min="7664" max="7664" width="12.85546875" style="138" customWidth="1"/>
    <col min="7665" max="7665" width="16.85546875" style="138" customWidth="1"/>
    <col min="7666" max="7777" width="9.140625" style="138"/>
    <col min="7778" max="7778" width="13.42578125" style="138" customWidth="1"/>
    <col min="7779" max="7779" width="34.7109375" style="138" customWidth="1"/>
    <col min="7780" max="7780" width="20.85546875" style="138" customWidth="1"/>
    <col min="7781" max="7781" width="13.28515625" style="138" customWidth="1"/>
    <col min="7782" max="7782" width="10.7109375" style="138" customWidth="1"/>
    <col min="7783" max="7783" width="11.5703125" style="138" customWidth="1"/>
    <col min="7784" max="7784" width="11" style="138" customWidth="1"/>
    <col min="7785" max="7785" width="11.140625" style="138" customWidth="1"/>
    <col min="7786" max="7786" width="11" style="138" customWidth="1"/>
    <col min="7787" max="7787" width="12" style="138" customWidth="1"/>
    <col min="7788" max="7788" width="12.140625" style="138" customWidth="1"/>
    <col min="7789" max="7789" width="10.7109375" style="138" customWidth="1"/>
    <col min="7790" max="7790" width="10.85546875" style="138" customWidth="1"/>
    <col min="7791" max="7791" width="12.28515625" style="138" customWidth="1"/>
    <col min="7792" max="7792" width="11" style="138" customWidth="1"/>
    <col min="7793" max="7793" width="13.42578125" style="138" bestFit="1" customWidth="1"/>
    <col min="7794" max="7794" width="13" style="138" bestFit="1" customWidth="1"/>
    <col min="7795" max="7795" width="14" style="138" bestFit="1" customWidth="1"/>
    <col min="7796" max="7796" width="16.140625" style="138" bestFit="1" customWidth="1"/>
    <col min="7797" max="7797" width="15.140625" style="138" customWidth="1"/>
    <col min="7798" max="7814" width="9.140625" style="138"/>
    <col min="7815" max="7815" width="25.5703125" style="138" bestFit="1" customWidth="1"/>
    <col min="7816" max="7816" width="37.28515625" style="138" bestFit="1" customWidth="1"/>
    <col min="7817" max="7817" width="11" style="138" bestFit="1" customWidth="1"/>
    <col min="7818" max="7818" width="12.42578125" style="138" bestFit="1" customWidth="1"/>
    <col min="7819" max="7819" width="9.140625" style="138"/>
    <col min="7820" max="7820" width="13.85546875" style="138" customWidth="1"/>
    <col min="7821" max="7821" width="12.28515625" style="138" customWidth="1"/>
    <col min="7822" max="7822" width="12.5703125" style="138" customWidth="1"/>
    <col min="7823" max="7823" width="12" style="138" customWidth="1"/>
    <col min="7824" max="7824" width="9.140625" style="138"/>
    <col min="7825" max="7825" width="62.140625" style="138" customWidth="1"/>
    <col min="7826" max="7826" width="19.28515625" style="138" customWidth="1"/>
    <col min="7827" max="7827" width="9.140625" style="138"/>
    <col min="7828" max="7828" width="32.140625" style="138" bestFit="1" customWidth="1"/>
    <col min="7829" max="7830" width="9.140625" style="138"/>
    <col min="7831" max="7831" width="13" style="138" bestFit="1" customWidth="1"/>
    <col min="7832" max="7832" width="7.85546875" style="138" bestFit="1" customWidth="1"/>
    <col min="7833" max="7833" width="9.140625" style="138"/>
    <col min="7834" max="7835" width="14.42578125" style="138" bestFit="1" customWidth="1"/>
    <col min="7836" max="7836" width="9.140625" style="138"/>
    <col min="7837" max="7837" width="14.28515625" style="138" bestFit="1" customWidth="1"/>
    <col min="7838" max="7838" width="13" style="138" bestFit="1" customWidth="1"/>
    <col min="7839" max="7849" width="6.28515625" style="138" bestFit="1" customWidth="1"/>
    <col min="7850" max="7852" width="6.7109375" style="138" customWidth="1"/>
    <col min="7853" max="7853" width="6.85546875" style="138" customWidth="1"/>
    <col min="7854" max="7854" width="9.140625" style="138"/>
    <col min="7855" max="7855" width="28.42578125" style="138" bestFit="1" customWidth="1"/>
    <col min="7856" max="7856" width="17.28515625" style="138" bestFit="1" customWidth="1"/>
    <col min="7857" max="7860" width="19.28515625" style="138" customWidth="1"/>
    <col min="7861" max="7862" width="11.7109375" style="138" customWidth="1"/>
    <col min="7863" max="7864" width="9.140625" style="138"/>
    <col min="7865" max="7865" width="45.28515625" style="138" bestFit="1" customWidth="1"/>
    <col min="7866" max="7866" width="19.140625" style="138" bestFit="1" customWidth="1"/>
    <col min="7867" max="7869" width="10.85546875" style="138" bestFit="1" customWidth="1"/>
    <col min="7870" max="7870" width="11.5703125" style="138" bestFit="1" customWidth="1"/>
    <col min="7871" max="7872" width="11.140625" style="138" bestFit="1" customWidth="1"/>
    <col min="7873" max="7873" width="10.7109375" style="138" bestFit="1" customWidth="1"/>
    <col min="7874" max="7875" width="9.140625" style="138"/>
    <col min="7876" max="7876" width="23" style="138" bestFit="1" customWidth="1"/>
    <col min="7877" max="7877" width="23.7109375" style="138" bestFit="1" customWidth="1"/>
    <col min="7878" max="7878" width="18.5703125" style="138" bestFit="1" customWidth="1"/>
    <col min="7879" max="7879" width="17" style="138" bestFit="1" customWidth="1"/>
    <col min="7880" max="7881" width="9.140625" style="138"/>
    <col min="7882" max="7882" width="27.42578125" style="138" customWidth="1"/>
    <col min="7883" max="7883" width="9.140625" style="138"/>
    <col min="7884" max="7887" width="15.7109375" style="138" customWidth="1"/>
    <col min="7888" max="7888" width="12.85546875" style="138" customWidth="1"/>
    <col min="7889" max="7889" width="12.28515625" style="138" customWidth="1"/>
    <col min="7890" max="7891" width="9.140625" style="138"/>
    <col min="7892" max="7892" width="26.140625" style="138" customWidth="1"/>
    <col min="7893" max="7893" width="9.140625" style="138"/>
    <col min="7894" max="7895" width="9.7109375" style="138" bestFit="1" customWidth="1"/>
    <col min="7896" max="7896" width="17.5703125" style="138" bestFit="1" customWidth="1"/>
    <col min="7897" max="7897" width="12.140625" style="138" customWidth="1"/>
    <col min="7898" max="7899" width="9.140625" style="138"/>
    <col min="7900" max="7900" width="20.42578125" style="138" customWidth="1"/>
    <col min="7901" max="7901" width="9.140625" style="138"/>
    <col min="7902" max="7902" width="9.7109375" style="138" customWidth="1"/>
    <col min="7903" max="7903" width="11.5703125" style="138" customWidth="1"/>
    <col min="7904" max="7904" width="13.85546875" style="138" customWidth="1"/>
    <col min="7905" max="7905" width="10.85546875" style="138" customWidth="1"/>
    <col min="7906" max="7907" width="9.140625" style="138"/>
    <col min="7908" max="7908" width="30.5703125" style="138" customWidth="1"/>
    <col min="7909" max="7909" width="16.28515625" style="138" bestFit="1" customWidth="1"/>
    <col min="7910" max="7910" width="12.85546875" style="138" bestFit="1" customWidth="1"/>
    <col min="7911" max="7911" width="16.5703125" style="138" bestFit="1" customWidth="1"/>
    <col min="7912" max="7912" width="11.5703125" style="138" bestFit="1" customWidth="1"/>
    <col min="7913" max="7913" width="9.140625" style="138"/>
    <col min="7914" max="7914" width="37.140625" style="138" customWidth="1"/>
    <col min="7915" max="7915" width="15.42578125" style="138" bestFit="1" customWidth="1"/>
    <col min="7916" max="7916" width="15" style="138" customWidth="1"/>
    <col min="7917" max="7917" width="16.140625" style="138" customWidth="1"/>
    <col min="7918" max="7918" width="15.42578125" style="138" bestFit="1" customWidth="1"/>
    <col min="7919" max="7919" width="15" style="138" bestFit="1" customWidth="1"/>
    <col min="7920" max="7920" width="12.85546875" style="138" customWidth="1"/>
    <col min="7921" max="7921" width="16.85546875" style="138" customWidth="1"/>
    <col min="7922" max="8033" width="9.140625" style="138"/>
    <col min="8034" max="8034" width="13.42578125" style="138" customWidth="1"/>
    <col min="8035" max="8035" width="34.7109375" style="138" customWidth="1"/>
    <col min="8036" max="8036" width="20.85546875" style="138" customWidth="1"/>
    <col min="8037" max="8037" width="13.28515625" style="138" customWidth="1"/>
    <col min="8038" max="8038" width="10.7109375" style="138" customWidth="1"/>
    <col min="8039" max="8039" width="11.5703125" style="138" customWidth="1"/>
    <col min="8040" max="8040" width="11" style="138" customWidth="1"/>
    <col min="8041" max="8041" width="11.140625" style="138" customWidth="1"/>
    <col min="8042" max="8042" width="11" style="138" customWidth="1"/>
    <col min="8043" max="8043" width="12" style="138" customWidth="1"/>
    <col min="8044" max="8044" width="12.140625" style="138" customWidth="1"/>
    <col min="8045" max="8045" width="10.7109375" style="138" customWidth="1"/>
    <col min="8046" max="8046" width="10.85546875" style="138" customWidth="1"/>
    <col min="8047" max="8047" width="12.28515625" style="138" customWidth="1"/>
    <col min="8048" max="8048" width="11" style="138" customWidth="1"/>
    <col min="8049" max="8049" width="13.42578125" style="138" bestFit="1" customWidth="1"/>
    <col min="8050" max="8050" width="13" style="138" bestFit="1" customWidth="1"/>
    <col min="8051" max="8051" width="14" style="138" bestFit="1" customWidth="1"/>
    <col min="8052" max="8052" width="16.140625" style="138" bestFit="1" customWidth="1"/>
    <col min="8053" max="8053" width="15.140625" style="138" customWidth="1"/>
    <col min="8054" max="8070" width="9.140625" style="138"/>
    <col min="8071" max="8071" width="25.5703125" style="138" bestFit="1" customWidth="1"/>
    <col min="8072" max="8072" width="37.28515625" style="138" bestFit="1" customWidth="1"/>
    <col min="8073" max="8073" width="11" style="138" bestFit="1" customWidth="1"/>
    <col min="8074" max="8074" width="12.42578125" style="138" bestFit="1" customWidth="1"/>
    <col min="8075" max="8075" width="9.140625" style="138"/>
    <col min="8076" max="8076" width="13.85546875" style="138" customWidth="1"/>
    <col min="8077" max="8077" width="12.28515625" style="138" customWidth="1"/>
    <col min="8078" max="8078" width="12.5703125" style="138" customWidth="1"/>
    <col min="8079" max="8079" width="12" style="138" customWidth="1"/>
    <col min="8080" max="8080" width="9.140625" style="138"/>
    <col min="8081" max="8081" width="62.140625" style="138" customWidth="1"/>
    <col min="8082" max="8082" width="19.28515625" style="138" customWidth="1"/>
    <col min="8083" max="8083" width="9.140625" style="138"/>
    <col min="8084" max="8084" width="32.140625" style="138" bestFit="1" customWidth="1"/>
    <col min="8085" max="8086" width="9.140625" style="138"/>
    <col min="8087" max="8087" width="13" style="138" bestFit="1" customWidth="1"/>
    <col min="8088" max="8088" width="7.85546875" style="138" bestFit="1" customWidth="1"/>
    <col min="8089" max="8089" width="9.140625" style="138"/>
    <col min="8090" max="8091" width="14.42578125" style="138" bestFit="1" customWidth="1"/>
    <col min="8092" max="8092" width="9.140625" style="138"/>
    <col min="8093" max="8093" width="14.28515625" style="138" bestFit="1" customWidth="1"/>
    <col min="8094" max="8094" width="13" style="138" bestFit="1" customWidth="1"/>
    <col min="8095" max="8105" width="6.28515625" style="138" bestFit="1" customWidth="1"/>
    <col min="8106" max="8108" width="6.7109375" style="138" customWidth="1"/>
    <col min="8109" max="8109" width="6.85546875" style="138" customWidth="1"/>
    <col min="8110" max="8110" width="9.140625" style="138"/>
    <col min="8111" max="8111" width="28.42578125" style="138" bestFit="1" customWidth="1"/>
    <col min="8112" max="8112" width="17.28515625" style="138" bestFit="1" customWidth="1"/>
    <col min="8113" max="8116" width="19.28515625" style="138" customWidth="1"/>
    <col min="8117" max="8118" width="11.7109375" style="138" customWidth="1"/>
    <col min="8119" max="8120" width="9.140625" style="138"/>
    <col min="8121" max="8121" width="45.28515625" style="138" bestFit="1" customWidth="1"/>
    <col min="8122" max="8122" width="19.140625" style="138" bestFit="1" customWidth="1"/>
    <col min="8123" max="8125" width="10.85546875" style="138" bestFit="1" customWidth="1"/>
    <col min="8126" max="8126" width="11.5703125" style="138" bestFit="1" customWidth="1"/>
    <col min="8127" max="8128" width="11.140625" style="138" bestFit="1" customWidth="1"/>
    <col min="8129" max="8129" width="10.7109375" style="138" bestFit="1" customWidth="1"/>
    <col min="8130" max="8131" width="9.140625" style="138"/>
    <col min="8132" max="8132" width="23" style="138" bestFit="1" customWidth="1"/>
    <col min="8133" max="8133" width="23.7109375" style="138" bestFit="1" customWidth="1"/>
    <col min="8134" max="8134" width="18.5703125" style="138" bestFit="1" customWidth="1"/>
    <col min="8135" max="8135" width="17" style="138" bestFit="1" customWidth="1"/>
    <col min="8136" max="8137" width="9.140625" style="138"/>
    <col min="8138" max="8138" width="27.42578125" style="138" customWidth="1"/>
    <col min="8139" max="8139" width="9.140625" style="138"/>
    <col min="8140" max="8143" width="15.7109375" style="138" customWidth="1"/>
    <col min="8144" max="8144" width="12.85546875" style="138" customWidth="1"/>
    <col min="8145" max="8145" width="12.28515625" style="138" customWidth="1"/>
    <col min="8146" max="8147" width="9.140625" style="138"/>
    <col min="8148" max="8148" width="26.140625" style="138" customWidth="1"/>
    <col min="8149" max="8149" width="9.140625" style="138"/>
    <col min="8150" max="8151" width="9.7109375" style="138" bestFit="1" customWidth="1"/>
    <col min="8152" max="8152" width="17.5703125" style="138" bestFit="1" customWidth="1"/>
    <col min="8153" max="8153" width="12.140625" style="138" customWidth="1"/>
    <col min="8154" max="8155" width="9.140625" style="138"/>
    <col min="8156" max="8156" width="20.42578125" style="138" customWidth="1"/>
    <col min="8157" max="8157" width="9.140625" style="138"/>
    <col min="8158" max="8158" width="9.7109375" style="138" customWidth="1"/>
    <col min="8159" max="8159" width="11.5703125" style="138" customWidth="1"/>
    <col min="8160" max="8160" width="13.85546875" style="138" customWidth="1"/>
    <col min="8161" max="8161" width="10.85546875" style="138" customWidth="1"/>
    <col min="8162" max="8163" width="9.140625" style="138"/>
    <col min="8164" max="8164" width="30.5703125" style="138" customWidth="1"/>
    <col min="8165" max="8165" width="16.28515625" style="138" bestFit="1" customWidth="1"/>
    <col min="8166" max="8166" width="12.85546875" style="138" bestFit="1" customWidth="1"/>
    <col min="8167" max="8167" width="16.5703125" style="138" bestFit="1" customWidth="1"/>
    <col min="8168" max="8168" width="11.5703125" style="138" bestFit="1" customWidth="1"/>
    <col min="8169" max="8169" width="9.140625" style="138"/>
    <col min="8170" max="8170" width="37.140625" style="138" customWidth="1"/>
    <col min="8171" max="8171" width="15.42578125" style="138" bestFit="1" customWidth="1"/>
    <col min="8172" max="8172" width="15" style="138" customWidth="1"/>
    <col min="8173" max="8173" width="16.140625" style="138" customWidth="1"/>
    <col min="8174" max="8174" width="15.42578125" style="138" bestFit="1" customWidth="1"/>
    <col min="8175" max="8175" width="15" style="138" bestFit="1" customWidth="1"/>
    <col min="8176" max="8176" width="12.85546875" style="138" customWidth="1"/>
    <col min="8177" max="8177" width="16.85546875" style="138" customWidth="1"/>
    <col min="8178" max="8289" width="9.140625" style="138"/>
    <col min="8290" max="8290" width="13.42578125" style="138" customWidth="1"/>
    <col min="8291" max="8291" width="34.7109375" style="138" customWidth="1"/>
    <col min="8292" max="8292" width="20.85546875" style="138" customWidth="1"/>
    <col min="8293" max="8293" width="13.28515625" style="138" customWidth="1"/>
    <col min="8294" max="8294" width="10.7109375" style="138" customWidth="1"/>
    <col min="8295" max="8295" width="11.5703125" style="138" customWidth="1"/>
    <col min="8296" max="8296" width="11" style="138" customWidth="1"/>
    <col min="8297" max="8297" width="11.140625" style="138" customWidth="1"/>
    <col min="8298" max="8298" width="11" style="138" customWidth="1"/>
    <col min="8299" max="8299" width="12" style="138" customWidth="1"/>
    <col min="8300" max="8300" width="12.140625" style="138" customWidth="1"/>
    <col min="8301" max="8301" width="10.7109375" style="138" customWidth="1"/>
    <col min="8302" max="8302" width="10.85546875" style="138" customWidth="1"/>
    <col min="8303" max="8303" width="12.28515625" style="138" customWidth="1"/>
    <col min="8304" max="8304" width="11" style="138" customWidth="1"/>
    <col min="8305" max="8305" width="13.42578125" style="138" bestFit="1" customWidth="1"/>
    <col min="8306" max="8306" width="13" style="138" bestFit="1" customWidth="1"/>
    <col min="8307" max="8307" width="14" style="138" bestFit="1" customWidth="1"/>
    <col min="8308" max="8308" width="16.140625" style="138" bestFit="1" customWidth="1"/>
    <col min="8309" max="8309" width="15.140625" style="138" customWidth="1"/>
    <col min="8310" max="8326" width="9.140625" style="138"/>
    <col min="8327" max="8327" width="25.5703125" style="138" bestFit="1" customWidth="1"/>
    <col min="8328" max="8328" width="37.28515625" style="138" bestFit="1" customWidth="1"/>
    <col min="8329" max="8329" width="11" style="138" bestFit="1" customWidth="1"/>
    <col min="8330" max="8330" width="12.42578125" style="138" bestFit="1" customWidth="1"/>
    <col min="8331" max="8331" width="9.140625" style="138"/>
    <col min="8332" max="8332" width="13.85546875" style="138" customWidth="1"/>
    <col min="8333" max="8333" width="12.28515625" style="138" customWidth="1"/>
    <col min="8334" max="8334" width="12.5703125" style="138" customWidth="1"/>
    <col min="8335" max="8335" width="12" style="138" customWidth="1"/>
    <col min="8336" max="8336" width="9.140625" style="138"/>
    <col min="8337" max="8337" width="62.140625" style="138" customWidth="1"/>
    <col min="8338" max="8338" width="19.28515625" style="138" customWidth="1"/>
    <col min="8339" max="8339" width="9.140625" style="138"/>
    <col min="8340" max="8340" width="32.140625" style="138" bestFit="1" customWidth="1"/>
    <col min="8341" max="8342" width="9.140625" style="138"/>
    <col min="8343" max="8343" width="13" style="138" bestFit="1" customWidth="1"/>
    <col min="8344" max="8344" width="7.85546875" style="138" bestFit="1" customWidth="1"/>
    <col min="8345" max="8345" width="9.140625" style="138"/>
    <col min="8346" max="8347" width="14.42578125" style="138" bestFit="1" customWidth="1"/>
    <col min="8348" max="8348" width="9.140625" style="138"/>
    <col min="8349" max="8349" width="14.28515625" style="138" bestFit="1" customWidth="1"/>
    <col min="8350" max="8350" width="13" style="138" bestFit="1" customWidth="1"/>
    <col min="8351" max="8361" width="6.28515625" style="138" bestFit="1" customWidth="1"/>
    <col min="8362" max="8364" width="6.7109375" style="138" customWidth="1"/>
    <col min="8365" max="8365" width="6.85546875" style="138" customWidth="1"/>
    <col min="8366" max="8366" width="9.140625" style="138"/>
    <col min="8367" max="8367" width="28.42578125" style="138" bestFit="1" customWidth="1"/>
    <col min="8368" max="8368" width="17.28515625" style="138" bestFit="1" customWidth="1"/>
    <col min="8369" max="8372" width="19.28515625" style="138" customWidth="1"/>
    <col min="8373" max="8374" width="11.7109375" style="138" customWidth="1"/>
    <col min="8375" max="8376" width="9.140625" style="138"/>
    <col min="8377" max="8377" width="45.28515625" style="138" bestFit="1" customWidth="1"/>
    <col min="8378" max="8378" width="19.140625" style="138" bestFit="1" customWidth="1"/>
    <col min="8379" max="8381" width="10.85546875" style="138" bestFit="1" customWidth="1"/>
    <col min="8382" max="8382" width="11.5703125" style="138" bestFit="1" customWidth="1"/>
    <col min="8383" max="8384" width="11.140625" style="138" bestFit="1" customWidth="1"/>
    <col min="8385" max="8385" width="10.7109375" style="138" bestFit="1" customWidth="1"/>
    <col min="8386" max="8387" width="9.140625" style="138"/>
    <col min="8388" max="8388" width="23" style="138" bestFit="1" customWidth="1"/>
    <col min="8389" max="8389" width="23.7109375" style="138" bestFit="1" customWidth="1"/>
    <col min="8390" max="8390" width="18.5703125" style="138" bestFit="1" customWidth="1"/>
    <col min="8391" max="8391" width="17" style="138" bestFit="1" customWidth="1"/>
    <col min="8392" max="8393" width="9.140625" style="138"/>
    <col min="8394" max="8394" width="27.42578125" style="138" customWidth="1"/>
    <col min="8395" max="8395" width="9.140625" style="138"/>
    <col min="8396" max="8399" width="15.7109375" style="138" customWidth="1"/>
    <col min="8400" max="8400" width="12.85546875" style="138" customWidth="1"/>
    <col min="8401" max="8401" width="12.28515625" style="138" customWidth="1"/>
    <col min="8402" max="8403" width="9.140625" style="138"/>
    <col min="8404" max="8404" width="26.140625" style="138" customWidth="1"/>
    <col min="8405" max="8405" width="9.140625" style="138"/>
    <col min="8406" max="8407" width="9.7109375" style="138" bestFit="1" customWidth="1"/>
    <col min="8408" max="8408" width="17.5703125" style="138" bestFit="1" customWidth="1"/>
    <col min="8409" max="8409" width="12.140625" style="138" customWidth="1"/>
    <col min="8410" max="8411" width="9.140625" style="138"/>
    <col min="8412" max="8412" width="20.42578125" style="138" customWidth="1"/>
    <col min="8413" max="8413" width="9.140625" style="138"/>
    <col min="8414" max="8414" width="9.7109375" style="138" customWidth="1"/>
    <col min="8415" max="8415" width="11.5703125" style="138" customWidth="1"/>
    <col min="8416" max="8416" width="13.85546875" style="138" customWidth="1"/>
    <col min="8417" max="8417" width="10.85546875" style="138" customWidth="1"/>
    <col min="8418" max="8419" width="9.140625" style="138"/>
    <col min="8420" max="8420" width="30.5703125" style="138" customWidth="1"/>
    <col min="8421" max="8421" width="16.28515625" style="138" bestFit="1" customWidth="1"/>
    <col min="8422" max="8422" width="12.85546875" style="138" bestFit="1" customWidth="1"/>
    <col min="8423" max="8423" width="16.5703125" style="138" bestFit="1" customWidth="1"/>
    <col min="8424" max="8424" width="11.5703125" style="138" bestFit="1" customWidth="1"/>
    <col min="8425" max="8425" width="9.140625" style="138"/>
    <col min="8426" max="8426" width="37.140625" style="138" customWidth="1"/>
    <col min="8427" max="8427" width="15.42578125" style="138" bestFit="1" customWidth="1"/>
    <col min="8428" max="8428" width="15" style="138" customWidth="1"/>
    <col min="8429" max="8429" width="16.140625" style="138" customWidth="1"/>
    <col min="8430" max="8430" width="15.42578125" style="138" bestFit="1" customWidth="1"/>
    <col min="8431" max="8431" width="15" style="138" bestFit="1" customWidth="1"/>
    <col min="8432" max="8432" width="12.85546875" style="138" customWidth="1"/>
    <col min="8433" max="8433" width="16.85546875" style="138" customWidth="1"/>
    <col min="8434" max="8545" width="9.140625" style="138"/>
    <col min="8546" max="8546" width="13.42578125" style="138" customWidth="1"/>
    <col min="8547" max="8547" width="34.7109375" style="138" customWidth="1"/>
    <col min="8548" max="8548" width="20.85546875" style="138" customWidth="1"/>
    <col min="8549" max="8549" width="13.28515625" style="138" customWidth="1"/>
    <col min="8550" max="8550" width="10.7109375" style="138" customWidth="1"/>
    <col min="8551" max="8551" width="11.5703125" style="138" customWidth="1"/>
    <col min="8552" max="8552" width="11" style="138" customWidth="1"/>
    <col min="8553" max="8553" width="11.140625" style="138" customWidth="1"/>
    <col min="8554" max="8554" width="11" style="138" customWidth="1"/>
    <col min="8555" max="8555" width="12" style="138" customWidth="1"/>
    <col min="8556" max="8556" width="12.140625" style="138" customWidth="1"/>
    <col min="8557" max="8557" width="10.7109375" style="138" customWidth="1"/>
    <col min="8558" max="8558" width="10.85546875" style="138" customWidth="1"/>
    <col min="8559" max="8559" width="12.28515625" style="138" customWidth="1"/>
    <col min="8560" max="8560" width="11" style="138" customWidth="1"/>
    <col min="8561" max="8561" width="13.42578125" style="138" bestFit="1" customWidth="1"/>
    <col min="8562" max="8562" width="13" style="138" bestFit="1" customWidth="1"/>
    <col min="8563" max="8563" width="14" style="138" bestFit="1" customWidth="1"/>
    <col min="8564" max="8564" width="16.140625" style="138" bestFit="1" customWidth="1"/>
    <col min="8565" max="8565" width="15.140625" style="138" customWidth="1"/>
    <col min="8566" max="8582" width="9.140625" style="138"/>
    <col min="8583" max="8583" width="25.5703125" style="138" bestFit="1" customWidth="1"/>
    <col min="8584" max="8584" width="37.28515625" style="138" bestFit="1" customWidth="1"/>
    <col min="8585" max="8585" width="11" style="138" bestFit="1" customWidth="1"/>
    <col min="8586" max="8586" width="12.42578125" style="138" bestFit="1" customWidth="1"/>
    <col min="8587" max="8587" width="9.140625" style="138"/>
    <col min="8588" max="8588" width="13.85546875" style="138" customWidth="1"/>
    <col min="8589" max="8589" width="12.28515625" style="138" customWidth="1"/>
    <col min="8590" max="8590" width="12.5703125" style="138" customWidth="1"/>
    <col min="8591" max="8591" width="12" style="138" customWidth="1"/>
    <col min="8592" max="8592" width="9.140625" style="138"/>
    <col min="8593" max="8593" width="62.140625" style="138" customWidth="1"/>
    <col min="8594" max="8594" width="19.28515625" style="138" customWidth="1"/>
    <col min="8595" max="8595" width="9.140625" style="138"/>
    <col min="8596" max="8596" width="32.140625" style="138" bestFit="1" customWidth="1"/>
    <col min="8597" max="8598" width="9.140625" style="138"/>
    <col min="8599" max="8599" width="13" style="138" bestFit="1" customWidth="1"/>
    <col min="8600" max="8600" width="7.85546875" style="138" bestFit="1" customWidth="1"/>
    <col min="8601" max="8601" width="9.140625" style="138"/>
    <col min="8602" max="8603" width="14.42578125" style="138" bestFit="1" customWidth="1"/>
    <col min="8604" max="8604" width="9.140625" style="138"/>
    <col min="8605" max="8605" width="14.28515625" style="138" bestFit="1" customWidth="1"/>
    <col min="8606" max="8606" width="13" style="138" bestFit="1" customWidth="1"/>
    <col min="8607" max="8617" width="6.28515625" style="138" bestFit="1" customWidth="1"/>
    <col min="8618" max="8620" width="6.7109375" style="138" customWidth="1"/>
    <col min="8621" max="8621" width="6.85546875" style="138" customWidth="1"/>
    <col min="8622" max="8622" width="9.140625" style="138"/>
    <col min="8623" max="8623" width="28.42578125" style="138" bestFit="1" customWidth="1"/>
    <col min="8624" max="8624" width="17.28515625" style="138" bestFit="1" customWidth="1"/>
    <col min="8625" max="8628" width="19.28515625" style="138" customWidth="1"/>
    <col min="8629" max="8630" width="11.7109375" style="138" customWidth="1"/>
    <col min="8631" max="8632" width="9.140625" style="138"/>
    <col min="8633" max="8633" width="45.28515625" style="138" bestFit="1" customWidth="1"/>
    <col min="8634" max="8634" width="19.140625" style="138" bestFit="1" customWidth="1"/>
    <col min="8635" max="8637" width="10.85546875" style="138" bestFit="1" customWidth="1"/>
    <col min="8638" max="8638" width="11.5703125" style="138" bestFit="1" customWidth="1"/>
    <col min="8639" max="8640" width="11.140625" style="138" bestFit="1" customWidth="1"/>
    <col min="8641" max="8641" width="10.7109375" style="138" bestFit="1" customWidth="1"/>
    <col min="8642" max="8643" width="9.140625" style="138"/>
    <col min="8644" max="8644" width="23" style="138" bestFit="1" customWidth="1"/>
    <col min="8645" max="8645" width="23.7109375" style="138" bestFit="1" customWidth="1"/>
    <col min="8646" max="8646" width="18.5703125" style="138" bestFit="1" customWidth="1"/>
    <col min="8647" max="8647" width="17" style="138" bestFit="1" customWidth="1"/>
    <col min="8648" max="8649" width="9.140625" style="138"/>
    <col min="8650" max="8650" width="27.42578125" style="138" customWidth="1"/>
    <col min="8651" max="8651" width="9.140625" style="138"/>
    <col min="8652" max="8655" width="15.7109375" style="138" customWidth="1"/>
    <col min="8656" max="8656" width="12.85546875" style="138" customWidth="1"/>
    <col min="8657" max="8657" width="12.28515625" style="138" customWidth="1"/>
    <col min="8658" max="8659" width="9.140625" style="138"/>
    <col min="8660" max="8660" width="26.140625" style="138" customWidth="1"/>
    <col min="8661" max="8661" width="9.140625" style="138"/>
    <col min="8662" max="8663" width="9.7109375" style="138" bestFit="1" customWidth="1"/>
    <col min="8664" max="8664" width="17.5703125" style="138" bestFit="1" customWidth="1"/>
    <col min="8665" max="8665" width="12.140625" style="138" customWidth="1"/>
    <col min="8666" max="8667" width="9.140625" style="138"/>
    <col min="8668" max="8668" width="20.42578125" style="138" customWidth="1"/>
    <col min="8669" max="8669" width="9.140625" style="138"/>
    <col min="8670" max="8670" width="9.7109375" style="138" customWidth="1"/>
    <col min="8671" max="8671" width="11.5703125" style="138" customWidth="1"/>
    <col min="8672" max="8672" width="13.85546875" style="138" customWidth="1"/>
    <col min="8673" max="8673" width="10.85546875" style="138" customWidth="1"/>
    <col min="8674" max="8675" width="9.140625" style="138"/>
    <col min="8676" max="8676" width="30.5703125" style="138" customWidth="1"/>
    <col min="8677" max="8677" width="16.28515625" style="138" bestFit="1" customWidth="1"/>
    <col min="8678" max="8678" width="12.85546875" style="138" bestFit="1" customWidth="1"/>
    <col min="8679" max="8679" width="16.5703125" style="138" bestFit="1" customWidth="1"/>
    <col min="8680" max="8680" width="11.5703125" style="138" bestFit="1" customWidth="1"/>
    <col min="8681" max="8681" width="9.140625" style="138"/>
    <col min="8682" max="8682" width="37.140625" style="138" customWidth="1"/>
    <col min="8683" max="8683" width="15.42578125" style="138" bestFit="1" customWidth="1"/>
    <col min="8684" max="8684" width="15" style="138" customWidth="1"/>
    <col min="8685" max="8685" width="16.140625" style="138" customWidth="1"/>
    <col min="8686" max="8686" width="15.42578125" style="138" bestFit="1" customWidth="1"/>
    <col min="8687" max="8687" width="15" style="138" bestFit="1" customWidth="1"/>
    <col min="8688" max="8688" width="12.85546875" style="138" customWidth="1"/>
    <col min="8689" max="8689" width="16.85546875" style="138" customWidth="1"/>
    <col min="8690" max="8801" width="9.140625" style="138"/>
    <col min="8802" max="8802" width="13.42578125" style="138" customWidth="1"/>
    <col min="8803" max="8803" width="34.7109375" style="138" customWidth="1"/>
    <col min="8804" max="8804" width="20.85546875" style="138" customWidth="1"/>
    <col min="8805" max="8805" width="13.28515625" style="138" customWidth="1"/>
    <col min="8806" max="8806" width="10.7109375" style="138" customWidth="1"/>
    <col min="8807" max="8807" width="11.5703125" style="138" customWidth="1"/>
    <col min="8808" max="8808" width="11" style="138" customWidth="1"/>
    <col min="8809" max="8809" width="11.140625" style="138" customWidth="1"/>
    <col min="8810" max="8810" width="11" style="138" customWidth="1"/>
    <col min="8811" max="8811" width="12" style="138" customWidth="1"/>
    <col min="8812" max="8812" width="12.140625" style="138" customWidth="1"/>
    <col min="8813" max="8813" width="10.7109375" style="138" customWidth="1"/>
    <col min="8814" max="8814" width="10.85546875" style="138" customWidth="1"/>
    <col min="8815" max="8815" width="12.28515625" style="138" customWidth="1"/>
    <col min="8816" max="8816" width="11" style="138" customWidth="1"/>
    <col min="8817" max="8817" width="13.42578125" style="138" bestFit="1" customWidth="1"/>
    <col min="8818" max="8818" width="13" style="138" bestFit="1" customWidth="1"/>
    <col min="8819" max="8819" width="14" style="138" bestFit="1" customWidth="1"/>
    <col min="8820" max="8820" width="16.140625" style="138" bestFit="1" customWidth="1"/>
    <col min="8821" max="8821" width="15.140625" style="138" customWidth="1"/>
    <col min="8822" max="8838" width="9.140625" style="138"/>
    <col min="8839" max="8839" width="25.5703125" style="138" bestFit="1" customWidth="1"/>
    <col min="8840" max="8840" width="37.28515625" style="138" bestFit="1" customWidth="1"/>
    <col min="8841" max="8841" width="11" style="138" bestFit="1" customWidth="1"/>
    <col min="8842" max="8842" width="12.42578125" style="138" bestFit="1" customWidth="1"/>
    <col min="8843" max="8843" width="9.140625" style="138"/>
    <col min="8844" max="8844" width="13.85546875" style="138" customWidth="1"/>
    <col min="8845" max="8845" width="12.28515625" style="138" customWidth="1"/>
    <col min="8846" max="8846" width="12.5703125" style="138" customWidth="1"/>
    <col min="8847" max="8847" width="12" style="138" customWidth="1"/>
    <col min="8848" max="8848" width="9.140625" style="138"/>
    <col min="8849" max="8849" width="62.140625" style="138" customWidth="1"/>
    <col min="8850" max="8850" width="19.28515625" style="138" customWidth="1"/>
    <col min="8851" max="8851" width="9.140625" style="138"/>
    <col min="8852" max="8852" width="32.140625" style="138" bestFit="1" customWidth="1"/>
    <col min="8853" max="8854" width="9.140625" style="138"/>
    <col min="8855" max="8855" width="13" style="138" bestFit="1" customWidth="1"/>
    <col min="8856" max="8856" width="7.85546875" style="138" bestFit="1" customWidth="1"/>
    <col min="8857" max="8857" width="9.140625" style="138"/>
    <col min="8858" max="8859" width="14.42578125" style="138" bestFit="1" customWidth="1"/>
    <col min="8860" max="8860" width="9.140625" style="138"/>
    <col min="8861" max="8861" width="14.28515625" style="138" bestFit="1" customWidth="1"/>
    <col min="8862" max="8862" width="13" style="138" bestFit="1" customWidth="1"/>
    <col min="8863" max="8873" width="6.28515625" style="138" bestFit="1" customWidth="1"/>
    <col min="8874" max="8876" width="6.7109375" style="138" customWidth="1"/>
    <col min="8877" max="8877" width="6.85546875" style="138" customWidth="1"/>
    <col min="8878" max="8878" width="9.140625" style="138"/>
    <col min="8879" max="8879" width="28.42578125" style="138" bestFit="1" customWidth="1"/>
    <col min="8880" max="8880" width="17.28515625" style="138" bestFit="1" customWidth="1"/>
    <col min="8881" max="8884" width="19.28515625" style="138" customWidth="1"/>
    <col min="8885" max="8886" width="11.7109375" style="138" customWidth="1"/>
    <col min="8887" max="8888" width="9.140625" style="138"/>
    <col min="8889" max="8889" width="45.28515625" style="138" bestFit="1" customWidth="1"/>
    <col min="8890" max="8890" width="19.140625" style="138" bestFit="1" customWidth="1"/>
    <col min="8891" max="8893" width="10.85546875" style="138" bestFit="1" customWidth="1"/>
    <col min="8894" max="8894" width="11.5703125" style="138" bestFit="1" customWidth="1"/>
    <col min="8895" max="8896" width="11.140625" style="138" bestFit="1" customWidth="1"/>
    <col min="8897" max="8897" width="10.7109375" style="138" bestFit="1" customWidth="1"/>
    <col min="8898" max="8899" width="9.140625" style="138"/>
    <col min="8900" max="8900" width="23" style="138" bestFit="1" customWidth="1"/>
    <col min="8901" max="8901" width="23.7109375" style="138" bestFit="1" customWidth="1"/>
    <col min="8902" max="8902" width="18.5703125" style="138" bestFit="1" customWidth="1"/>
    <col min="8903" max="8903" width="17" style="138" bestFit="1" customWidth="1"/>
    <col min="8904" max="8905" width="9.140625" style="138"/>
    <col min="8906" max="8906" width="27.42578125" style="138" customWidth="1"/>
    <col min="8907" max="8907" width="9.140625" style="138"/>
    <col min="8908" max="8911" width="15.7109375" style="138" customWidth="1"/>
    <col min="8912" max="8912" width="12.85546875" style="138" customWidth="1"/>
    <col min="8913" max="8913" width="12.28515625" style="138" customWidth="1"/>
    <col min="8914" max="8915" width="9.140625" style="138"/>
    <col min="8916" max="8916" width="26.140625" style="138" customWidth="1"/>
    <col min="8917" max="8917" width="9.140625" style="138"/>
    <col min="8918" max="8919" width="9.7109375" style="138" bestFit="1" customWidth="1"/>
    <col min="8920" max="8920" width="17.5703125" style="138" bestFit="1" customWidth="1"/>
    <col min="8921" max="8921" width="12.140625" style="138" customWidth="1"/>
    <col min="8922" max="8923" width="9.140625" style="138"/>
    <col min="8924" max="8924" width="20.42578125" style="138" customWidth="1"/>
    <col min="8925" max="8925" width="9.140625" style="138"/>
    <col min="8926" max="8926" width="9.7109375" style="138" customWidth="1"/>
    <col min="8927" max="8927" width="11.5703125" style="138" customWidth="1"/>
    <col min="8928" max="8928" width="13.85546875" style="138" customWidth="1"/>
    <col min="8929" max="8929" width="10.85546875" style="138" customWidth="1"/>
    <col min="8930" max="8931" width="9.140625" style="138"/>
    <col min="8932" max="8932" width="30.5703125" style="138" customWidth="1"/>
    <col min="8933" max="8933" width="16.28515625" style="138" bestFit="1" customWidth="1"/>
    <col min="8934" max="8934" width="12.85546875" style="138" bestFit="1" customWidth="1"/>
    <col min="8935" max="8935" width="16.5703125" style="138" bestFit="1" customWidth="1"/>
    <col min="8936" max="8936" width="11.5703125" style="138" bestFit="1" customWidth="1"/>
    <col min="8937" max="8937" width="9.140625" style="138"/>
    <col min="8938" max="8938" width="37.140625" style="138" customWidth="1"/>
    <col min="8939" max="8939" width="15.42578125" style="138" bestFit="1" customWidth="1"/>
    <col min="8940" max="8940" width="15" style="138" customWidth="1"/>
    <col min="8941" max="8941" width="16.140625" style="138" customWidth="1"/>
    <col min="8942" max="8942" width="15.42578125" style="138" bestFit="1" customWidth="1"/>
    <col min="8943" max="8943" width="15" style="138" bestFit="1" customWidth="1"/>
    <col min="8944" max="8944" width="12.85546875" style="138" customWidth="1"/>
    <col min="8945" max="8945" width="16.85546875" style="138" customWidth="1"/>
    <col min="8946" max="9057" width="9.140625" style="138"/>
    <col min="9058" max="9058" width="13.42578125" style="138" customWidth="1"/>
    <col min="9059" max="9059" width="34.7109375" style="138" customWidth="1"/>
    <col min="9060" max="9060" width="20.85546875" style="138" customWidth="1"/>
    <col min="9061" max="9061" width="13.28515625" style="138" customWidth="1"/>
    <col min="9062" max="9062" width="10.7109375" style="138" customWidth="1"/>
    <col min="9063" max="9063" width="11.5703125" style="138" customWidth="1"/>
    <col min="9064" max="9064" width="11" style="138" customWidth="1"/>
    <col min="9065" max="9065" width="11.140625" style="138" customWidth="1"/>
    <col min="9066" max="9066" width="11" style="138" customWidth="1"/>
    <col min="9067" max="9067" width="12" style="138" customWidth="1"/>
    <col min="9068" max="9068" width="12.140625" style="138" customWidth="1"/>
    <col min="9069" max="9069" width="10.7109375" style="138" customWidth="1"/>
    <col min="9070" max="9070" width="10.85546875" style="138" customWidth="1"/>
    <col min="9071" max="9071" width="12.28515625" style="138" customWidth="1"/>
    <col min="9072" max="9072" width="11" style="138" customWidth="1"/>
    <col min="9073" max="9073" width="13.42578125" style="138" bestFit="1" customWidth="1"/>
    <col min="9074" max="9074" width="13" style="138" bestFit="1" customWidth="1"/>
    <col min="9075" max="9075" width="14" style="138" bestFit="1" customWidth="1"/>
    <col min="9076" max="9076" width="16.140625" style="138" bestFit="1" customWidth="1"/>
    <col min="9077" max="9077" width="15.140625" style="138" customWidth="1"/>
    <col min="9078" max="9094" width="9.140625" style="138"/>
    <col min="9095" max="9095" width="25.5703125" style="138" bestFit="1" customWidth="1"/>
    <col min="9096" max="9096" width="37.28515625" style="138" bestFit="1" customWidth="1"/>
    <col min="9097" max="9097" width="11" style="138" bestFit="1" customWidth="1"/>
    <col min="9098" max="9098" width="12.42578125" style="138" bestFit="1" customWidth="1"/>
    <col min="9099" max="9099" width="9.140625" style="138"/>
    <col min="9100" max="9100" width="13.85546875" style="138" customWidth="1"/>
    <col min="9101" max="9101" width="12.28515625" style="138" customWidth="1"/>
    <col min="9102" max="9102" width="12.5703125" style="138" customWidth="1"/>
    <col min="9103" max="9103" width="12" style="138" customWidth="1"/>
    <col min="9104" max="9104" width="9.140625" style="138"/>
    <col min="9105" max="9105" width="62.140625" style="138" customWidth="1"/>
    <col min="9106" max="9106" width="19.28515625" style="138" customWidth="1"/>
    <col min="9107" max="9107" width="9.140625" style="138"/>
    <col min="9108" max="9108" width="32.140625" style="138" bestFit="1" customWidth="1"/>
    <col min="9109" max="9110" width="9.140625" style="138"/>
    <col min="9111" max="9111" width="13" style="138" bestFit="1" customWidth="1"/>
    <col min="9112" max="9112" width="7.85546875" style="138" bestFit="1" customWidth="1"/>
    <col min="9113" max="9113" width="9.140625" style="138"/>
    <col min="9114" max="9115" width="14.42578125" style="138" bestFit="1" customWidth="1"/>
    <col min="9116" max="9116" width="9.140625" style="138"/>
    <col min="9117" max="9117" width="14.28515625" style="138" bestFit="1" customWidth="1"/>
    <col min="9118" max="9118" width="13" style="138" bestFit="1" customWidth="1"/>
    <col min="9119" max="9129" width="6.28515625" style="138" bestFit="1" customWidth="1"/>
    <col min="9130" max="9132" width="6.7109375" style="138" customWidth="1"/>
    <col min="9133" max="9133" width="6.85546875" style="138" customWidth="1"/>
    <col min="9134" max="9134" width="9.140625" style="138"/>
    <col min="9135" max="9135" width="28.42578125" style="138" bestFit="1" customWidth="1"/>
    <col min="9136" max="9136" width="17.28515625" style="138" bestFit="1" customWidth="1"/>
    <col min="9137" max="9140" width="19.28515625" style="138" customWidth="1"/>
    <col min="9141" max="9142" width="11.7109375" style="138" customWidth="1"/>
    <col min="9143" max="9144" width="9.140625" style="138"/>
    <col min="9145" max="9145" width="45.28515625" style="138" bestFit="1" customWidth="1"/>
    <col min="9146" max="9146" width="19.140625" style="138" bestFit="1" customWidth="1"/>
    <col min="9147" max="9149" width="10.85546875" style="138" bestFit="1" customWidth="1"/>
    <col min="9150" max="9150" width="11.5703125" style="138" bestFit="1" customWidth="1"/>
    <col min="9151" max="9152" width="11.140625" style="138" bestFit="1" customWidth="1"/>
    <col min="9153" max="9153" width="10.7109375" style="138" bestFit="1" customWidth="1"/>
    <col min="9154" max="9155" width="9.140625" style="138"/>
    <col min="9156" max="9156" width="23" style="138" bestFit="1" customWidth="1"/>
    <col min="9157" max="9157" width="23.7109375" style="138" bestFit="1" customWidth="1"/>
    <col min="9158" max="9158" width="18.5703125" style="138" bestFit="1" customWidth="1"/>
    <col min="9159" max="9159" width="17" style="138" bestFit="1" customWidth="1"/>
    <col min="9160" max="9161" width="9.140625" style="138"/>
    <col min="9162" max="9162" width="27.42578125" style="138" customWidth="1"/>
    <col min="9163" max="9163" width="9.140625" style="138"/>
    <col min="9164" max="9167" width="15.7109375" style="138" customWidth="1"/>
    <col min="9168" max="9168" width="12.85546875" style="138" customWidth="1"/>
    <col min="9169" max="9169" width="12.28515625" style="138" customWidth="1"/>
    <col min="9170" max="9171" width="9.140625" style="138"/>
    <col min="9172" max="9172" width="26.140625" style="138" customWidth="1"/>
    <col min="9173" max="9173" width="9.140625" style="138"/>
    <col min="9174" max="9175" width="9.7109375" style="138" bestFit="1" customWidth="1"/>
    <col min="9176" max="9176" width="17.5703125" style="138" bestFit="1" customWidth="1"/>
    <col min="9177" max="9177" width="12.140625" style="138" customWidth="1"/>
    <col min="9178" max="9179" width="9.140625" style="138"/>
    <col min="9180" max="9180" width="20.42578125" style="138" customWidth="1"/>
    <col min="9181" max="9181" width="9.140625" style="138"/>
    <col min="9182" max="9182" width="9.7109375" style="138" customWidth="1"/>
    <col min="9183" max="9183" width="11.5703125" style="138" customWidth="1"/>
    <col min="9184" max="9184" width="13.85546875" style="138" customWidth="1"/>
    <col min="9185" max="9185" width="10.85546875" style="138" customWidth="1"/>
    <col min="9186" max="9187" width="9.140625" style="138"/>
    <col min="9188" max="9188" width="30.5703125" style="138" customWidth="1"/>
    <col min="9189" max="9189" width="16.28515625" style="138" bestFit="1" customWidth="1"/>
    <col min="9190" max="9190" width="12.85546875" style="138" bestFit="1" customWidth="1"/>
    <col min="9191" max="9191" width="16.5703125" style="138" bestFit="1" customWidth="1"/>
    <col min="9192" max="9192" width="11.5703125" style="138" bestFit="1" customWidth="1"/>
    <col min="9193" max="9193" width="9.140625" style="138"/>
    <col min="9194" max="9194" width="37.140625" style="138" customWidth="1"/>
    <col min="9195" max="9195" width="15.42578125" style="138" bestFit="1" customWidth="1"/>
    <col min="9196" max="9196" width="15" style="138" customWidth="1"/>
    <col min="9197" max="9197" width="16.140625" style="138" customWidth="1"/>
    <col min="9198" max="9198" width="15.42578125" style="138" bestFit="1" customWidth="1"/>
    <col min="9199" max="9199" width="15" style="138" bestFit="1" customWidth="1"/>
    <col min="9200" max="9200" width="12.85546875" style="138" customWidth="1"/>
    <col min="9201" max="9201" width="16.85546875" style="138" customWidth="1"/>
    <col min="9202" max="9313" width="9.140625" style="138"/>
    <col min="9314" max="9314" width="13.42578125" style="138" customWidth="1"/>
    <col min="9315" max="9315" width="34.7109375" style="138" customWidth="1"/>
    <col min="9316" max="9316" width="20.85546875" style="138" customWidth="1"/>
    <col min="9317" max="9317" width="13.28515625" style="138" customWidth="1"/>
    <col min="9318" max="9318" width="10.7109375" style="138" customWidth="1"/>
    <col min="9319" max="9319" width="11.5703125" style="138" customWidth="1"/>
    <col min="9320" max="9320" width="11" style="138" customWidth="1"/>
    <col min="9321" max="9321" width="11.140625" style="138" customWidth="1"/>
    <col min="9322" max="9322" width="11" style="138" customWidth="1"/>
    <col min="9323" max="9323" width="12" style="138" customWidth="1"/>
    <col min="9324" max="9324" width="12.140625" style="138" customWidth="1"/>
    <col min="9325" max="9325" width="10.7109375" style="138" customWidth="1"/>
    <col min="9326" max="9326" width="10.85546875" style="138" customWidth="1"/>
    <col min="9327" max="9327" width="12.28515625" style="138" customWidth="1"/>
    <col min="9328" max="9328" width="11" style="138" customWidth="1"/>
    <col min="9329" max="9329" width="13.42578125" style="138" bestFit="1" customWidth="1"/>
    <col min="9330" max="9330" width="13" style="138" bestFit="1" customWidth="1"/>
    <col min="9331" max="9331" width="14" style="138" bestFit="1" customWidth="1"/>
    <col min="9332" max="9332" width="16.140625" style="138" bestFit="1" customWidth="1"/>
    <col min="9333" max="9333" width="15.140625" style="138" customWidth="1"/>
    <col min="9334" max="9350" width="9.140625" style="138"/>
    <col min="9351" max="9351" width="25.5703125" style="138" bestFit="1" customWidth="1"/>
    <col min="9352" max="9352" width="37.28515625" style="138" bestFit="1" customWidth="1"/>
    <col min="9353" max="9353" width="11" style="138" bestFit="1" customWidth="1"/>
    <col min="9354" max="9354" width="12.42578125" style="138" bestFit="1" customWidth="1"/>
    <col min="9355" max="9355" width="9.140625" style="138"/>
    <col min="9356" max="9356" width="13.85546875" style="138" customWidth="1"/>
    <col min="9357" max="9357" width="12.28515625" style="138" customWidth="1"/>
    <col min="9358" max="9358" width="12.5703125" style="138" customWidth="1"/>
    <col min="9359" max="9359" width="12" style="138" customWidth="1"/>
    <col min="9360" max="9360" width="9.140625" style="138"/>
    <col min="9361" max="9361" width="62.140625" style="138" customWidth="1"/>
    <col min="9362" max="9362" width="19.28515625" style="138" customWidth="1"/>
    <col min="9363" max="9363" width="9.140625" style="138"/>
    <col min="9364" max="9364" width="32.140625" style="138" bestFit="1" customWidth="1"/>
    <col min="9365" max="9366" width="9.140625" style="138"/>
    <col min="9367" max="9367" width="13" style="138" bestFit="1" customWidth="1"/>
    <col min="9368" max="9368" width="7.85546875" style="138" bestFit="1" customWidth="1"/>
    <col min="9369" max="9369" width="9.140625" style="138"/>
    <col min="9370" max="9371" width="14.42578125" style="138" bestFit="1" customWidth="1"/>
    <col min="9372" max="9372" width="9.140625" style="138"/>
    <col min="9373" max="9373" width="14.28515625" style="138" bestFit="1" customWidth="1"/>
    <col min="9374" max="9374" width="13" style="138" bestFit="1" customWidth="1"/>
    <col min="9375" max="9385" width="6.28515625" style="138" bestFit="1" customWidth="1"/>
    <col min="9386" max="9388" width="6.7109375" style="138" customWidth="1"/>
    <col min="9389" max="9389" width="6.85546875" style="138" customWidth="1"/>
    <col min="9390" max="9390" width="9.140625" style="138"/>
    <col min="9391" max="9391" width="28.42578125" style="138" bestFit="1" customWidth="1"/>
    <col min="9392" max="9392" width="17.28515625" style="138" bestFit="1" customWidth="1"/>
    <col min="9393" max="9396" width="19.28515625" style="138" customWidth="1"/>
    <col min="9397" max="9398" width="11.7109375" style="138" customWidth="1"/>
    <col min="9399" max="9400" width="9.140625" style="138"/>
    <col min="9401" max="9401" width="45.28515625" style="138" bestFit="1" customWidth="1"/>
    <col min="9402" max="9402" width="19.140625" style="138" bestFit="1" customWidth="1"/>
    <col min="9403" max="9405" width="10.85546875" style="138" bestFit="1" customWidth="1"/>
    <col min="9406" max="9406" width="11.5703125" style="138" bestFit="1" customWidth="1"/>
    <col min="9407" max="9408" width="11.140625" style="138" bestFit="1" customWidth="1"/>
    <col min="9409" max="9409" width="10.7109375" style="138" bestFit="1" customWidth="1"/>
    <col min="9410" max="9411" width="9.140625" style="138"/>
    <col min="9412" max="9412" width="23" style="138" bestFit="1" customWidth="1"/>
    <col min="9413" max="9413" width="23.7109375" style="138" bestFit="1" customWidth="1"/>
    <col min="9414" max="9414" width="18.5703125" style="138" bestFit="1" customWidth="1"/>
    <col min="9415" max="9415" width="17" style="138" bestFit="1" customWidth="1"/>
    <col min="9416" max="9417" width="9.140625" style="138"/>
    <col min="9418" max="9418" width="27.42578125" style="138" customWidth="1"/>
    <col min="9419" max="9419" width="9.140625" style="138"/>
    <col min="9420" max="9423" width="15.7109375" style="138" customWidth="1"/>
    <col min="9424" max="9424" width="12.85546875" style="138" customWidth="1"/>
    <col min="9425" max="9425" width="12.28515625" style="138" customWidth="1"/>
    <col min="9426" max="9427" width="9.140625" style="138"/>
    <col min="9428" max="9428" width="26.140625" style="138" customWidth="1"/>
    <col min="9429" max="9429" width="9.140625" style="138"/>
    <col min="9430" max="9431" width="9.7109375" style="138" bestFit="1" customWidth="1"/>
    <col min="9432" max="9432" width="17.5703125" style="138" bestFit="1" customWidth="1"/>
    <col min="9433" max="9433" width="12.140625" style="138" customWidth="1"/>
    <col min="9434" max="9435" width="9.140625" style="138"/>
    <col min="9436" max="9436" width="20.42578125" style="138" customWidth="1"/>
    <col min="9437" max="9437" width="9.140625" style="138"/>
    <col min="9438" max="9438" width="9.7109375" style="138" customWidth="1"/>
    <col min="9439" max="9439" width="11.5703125" style="138" customWidth="1"/>
    <col min="9440" max="9440" width="13.85546875" style="138" customWidth="1"/>
    <col min="9441" max="9441" width="10.85546875" style="138" customWidth="1"/>
    <col min="9442" max="9443" width="9.140625" style="138"/>
    <col min="9444" max="9444" width="30.5703125" style="138" customWidth="1"/>
    <col min="9445" max="9445" width="16.28515625" style="138" bestFit="1" customWidth="1"/>
    <col min="9446" max="9446" width="12.85546875" style="138" bestFit="1" customWidth="1"/>
    <col min="9447" max="9447" width="16.5703125" style="138" bestFit="1" customWidth="1"/>
    <col min="9448" max="9448" width="11.5703125" style="138" bestFit="1" customWidth="1"/>
    <col min="9449" max="9449" width="9.140625" style="138"/>
    <col min="9450" max="9450" width="37.140625" style="138" customWidth="1"/>
    <col min="9451" max="9451" width="15.42578125" style="138" bestFit="1" customWidth="1"/>
    <col min="9452" max="9452" width="15" style="138" customWidth="1"/>
    <col min="9453" max="9453" width="16.140625" style="138" customWidth="1"/>
    <col min="9454" max="9454" width="15.42578125" style="138" bestFit="1" customWidth="1"/>
    <col min="9455" max="9455" width="15" style="138" bestFit="1" customWidth="1"/>
    <col min="9456" max="9456" width="12.85546875" style="138" customWidth="1"/>
    <col min="9457" max="9457" width="16.85546875" style="138" customWidth="1"/>
    <col min="9458" max="9569" width="9.140625" style="138"/>
    <col min="9570" max="9570" width="13.42578125" style="138" customWidth="1"/>
    <col min="9571" max="9571" width="34.7109375" style="138" customWidth="1"/>
    <col min="9572" max="9572" width="20.85546875" style="138" customWidth="1"/>
    <col min="9573" max="9573" width="13.28515625" style="138" customWidth="1"/>
    <col min="9574" max="9574" width="10.7109375" style="138" customWidth="1"/>
    <col min="9575" max="9575" width="11.5703125" style="138" customWidth="1"/>
    <col min="9576" max="9576" width="11" style="138" customWidth="1"/>
    <col min="9577" max="9577" width="11.140625" style="138" customWidth="1"/>
    <col min="9578" max="9578" width="11" style="138" customWidth="1"/>
    <col min="9579" max="9579" width="12" style="138" customWidth="1"/>
    <col min="9580" max="9580" width="12.140625" style="138" customWidth="1"/>
    <col min="9581" max="9581" width="10.7109375" style="138" customWidth="1"/>
    <col min="9582" max="9582" width="10.85546875" style="138" customWidth="1"/>
    <col min="9583" max="9583" width="12.28515625" style="138" customWidth="1"/>
    <col min="9584" max="9584" width="11" style="138" customWidth="1"/>
    <col min="9585" max="9585" width="13.42578125" style="138" bestFit="1" customWidth="1"/>
    <col min="9586" max="9586" width="13" style="138" bestFit="1" customWidth="1"/>
    <col min="9587" max="9587" width="14" style="138" bestFit="1" customWidth="1"/>
    <col min="9588" max="9588" width="16.140625" style="138" bestFit="1" customWidth="1"/>
    <col min="9589" max="9589" width="15.140625" style="138" customWidth="1"/>
    <col min="9590" max="9606" width="9.140625" style="138"/>
    <col min="9607" max="9607" width="25.5703125" style="138" bestFit="1" customWidth="1"/>
    <col min="9608" max="9608" width="37.28515625" style="138" bestFit="1" customWidth="1"/>
    <col min="9609" max="9609" width="11" style="138" bestFit="1" customWidth="1"/>
    <col min="9610" max="9610" width="12.42578125" style="138" bestFit="1" customWidth="1"/>
    <col min="9611" max="9611" width="9.140625" style="138"/>
    <col min="9612" max="9612" width="13.85546875" style="138" customWidth="1"/>
    <col min="9613" max="9613" width="12.28515625" style="138" customWidth="1"/>
    <col min="9614" max="9614" width="12.5703125" style="138" customWidth="1"/>
    <col min="9615" max="9615" width="12" style="138" customWidth="1"/>
    <col min="9616" max="9616" width="9.140625" style="138"/>
    <col min="9617" max="9617" width="62.140625" style="138" customWidth="1"/>
    <col min="9618" max="9618" width="19.28515625" style="138" customWidth="1"/>
    <col min="9619" max="9619" width="9.140625" style="138"/>
    <col min="9620" max="9620" width="32.140625" style="138" bestFit="1" customWidth="1"/>
    <col min="9621" max="9622" width="9.140625" style="138"/>
    <col min="9623" max="9623" width="13" style="138" bestFit="1" customWidth="1"/>
    <col min="9624" max="9624" width="7.85546875" style="138" bestFit="1" customWidth="1"/>
    <col min="9625" max="9625" width="9.140625" style="138"/>
    <col min="9626" max="9627" width="14.42578125" style="138" bestFit="1" customWidth="1"/>
    <col min="9628" max="9628" width="9.140625" style="138"/>
    <col min="9629" max="9629" width="14.28515625" style="138" bestFit="1" customWidth="1"/>
    <col min="9630" max="9630" width="13" style="138" bestFit="1" customWidth="1"/>
    <col min="9631" max="9641" width="6.28515625" style="138" bestFit="1" customWidth="1"/>
    <col min="9642" max="9644" width="6.7109375" style="138" customWidth="1"/>
    <col min="9645" max="9645" width="6.85546875" style="138" customWidth="1"/>
    <col min="9646" max="9646" width="9.140625" style="138"/>
    <col min="9647" max="9647" width="28.42578125" style="138" bestFit="1" customWidth="1"/>
    <col min="9648" max="9648" width="17.28515625" style="138" bestFit="1" customWidth="1"/>
    <col min="9649" max="9652" width="19.28515625" style="138" customWidth="1"/>
    <col min="9653" max="9654" width="11.7109375" style="138" customWidth="1"/>
    <col min="9655" max="9656" width="9.140625" style="138"/>
    <col min="9657" max="9657" width="45.28515625" style="138" bestFit="1" customWidth="1"/>
    <col min="9658" max="9658" width="19.140625" style="138" bestFit="1" customWidth="1"/>
    <col min="9659" max="9661" width="10.85546875" style="138" bestFit="1" customWidth="1"/>
    <col min="9662" max="9662" width="11.5703125" style="138" bestFit="1" customWidth="1"/>
    <col min="9663" max="9664" width="11.140625" style="138" bestFit="1" customWidth="1"/>
    <col min="9665" max="9665" width="10.7109375" style="138" bestFit="1" customWidth="1"/>
    <col min="9666" max="9667" width="9.140625" style="138"/>
    <col min="9668" max="9668" width="23" style="138" bestFit="1" customWidth="1"/>
    <col min="9669" max="9669" width="23.7109375" style="138" bestFit="1" customWidth="1"/>
    <col min="9670" max="9670" width="18.5703125" style="138" bestFit="1" customWidth="1"/>
    <col min="9671" max="9671" width="17" style="138" bestFit="1" customWidth="1"/>
    <col min="9672" max="9673" width="9.140625" style="138"/>
    <col min="9674" max="9674" width="27.42578125" style="138" customWidth="1"/>
    <col min="9675" max="9675" width="9.140625" style="138"/>
    <col min="9676" max="9679" width="15.7109375" style="138" customWidth="1"/>
    <col min="9680" max="9680" width="12.85546875" style="138" customWidth="1"/>
    <col min="9681" max="9681" width="12.28515625" style="138" customWidth="1"/>
    <col min="9682" max="9683" width="9.140625" style="138"/>
    <col min="9684" max="9684" width="26.140625" style="138" customWidth="1"/>
    <col min="9685" max="9685" width="9.140625" style="138"/>
    <col min="9686" max="9687" width="9.7109375" style="138" bestFit="1" customWidth="1"/>
    <col min="9688" max="9688" width="17.5703125" style="138" bestFit="1" customWidth="1"/>
    <col min="9689" max="9689" width="12.140625" style="138" customWidth="1"/>
    <col min="9690" max="9691" width="9.140625" style="138"/>
    <col min="9692" max="9692" width="20.42578125" style="138" customWidth="1"/>
    <col min="9693" max="9693" width="9.140625" style="138"/>
    <col min="9694" max="9694" width="9.7109375" style="138" customWidth="1"/>
    <col min="9695" max="9695" width="11.5703125" style="138" customWidth="1"/>
    <col min="9696" max="9696" width="13.85546875" style="138" customWidth="1"/>
    <col min="9697" max="9697" width="10.85546875" style="138" customWidth="1"/>
    <col min="9698" max="9699" width="9.140625" style="138"/>
    <col min="9700" max="9700" width="30.5703125" style="138" customWidth="1"/>
    <col min="9701" max="9701" width="16.28515625" style="138" bestFit="1" customWidth="1"/>
    <col min="9702" max="9702" width="12.85546875" style="138" bestFit="1" customWidth="1"/>
    <col min="9703" max="9703" width="16.5703125" style="138" bestFit="1" customWidth="1"/>
    <col min="9704" max="9704" width="11.5703125" style="138" bestFit="1" customWidth="1"/>
    <col min="9705" max="9705" width="9.140625" style="138"/>
    <col min="9706" max="9706" width="37.140625" style="138" customWidth="1"/>
    <col min="9707" max="9707" width="15.42578125" style="138" bestFit="1" customWidth="1"/>
    <col min="9708" max="9708" width="15" style="138" customWidth="1"/>
    <col min="9709" max="9709" width="16.140625" style="138" customWidth="1"/>
    <col min="9710" max="9710" width="15.42578125" style="138" bestFit="1" customWidth="1"/>
    <col min="9711" max="9711" width="15" style="138" bestFit="1" customWidth="1"/>
    <col min="9712" max="9712" width="12.85546875" style="138" customWidth="1"/>
    <col min="9713" max="9713" width="16.85546875" style="138" customWidth="1"/>
    <col min="9714" max="9825" width="9.140625" style="138"/>
    <col min="9826" max="9826" width="13.42578125" style="138" customWidth="1"/>
    <col min="9827" max="9827" width="34.7109375" style="138" customWidth="1"/>
    <col min="9828" max="9828" width="20.85546875" style="138" customWidth="1"/>
    <col min="9829" max="9829" width="13.28515625" style="138" customWidth="1"/>
    <col min="9830" max="9830" width="10.7109375" style="138" customWidth="1"/>
    <col min="9831" max="9831" width="11.5703125" style="138" customWidth="1"/>
    <col min="9832" max="9832" width="11" style="138" customWidth="1"/>
    <col min="9833" max="9833" width="11.140625" style="138" customWidth="1"/>
    <col min="9834" max="9834" width="11" style="138" customWidth="1"/>
    <col min="9835" max="9835" width="12" style="138" customWidth="1"/>
    <col min="9836" max="9836" width="12.140625" style="138" customWidth="1"/>
    <col min="9837" max="9837" width="10.7109375" style="138" customWidth="1"/>
    <col min="9838" max="9838" width="10.85546875" style="138" customWidth="1"/>
    <col min="9839" max="9839" width="12.28515625" style="138" customWidth="1"/>
    <col min="9840" max="9840" width="11" style="138" customWidth="1"/>
    <col min="9841" max="9841" width="13.42578125" style="138" bestFit="1" customWidth="1"/>
    <col min="9842" max="9842" width="13" style="138" bestFit="1" customWidth="1"/>
    <col min="9843" max="9843" width="14" style="138" bestFit="1" customWidth="1"/>
    <col min="9844" max="9844" width="16.140625" style="138" bestFit="1" customWidth="1"/>
    <col min="9845" max="9845" width="15.140625" style="138" customWidth="1"/>
    <col min="9846" max="9862" width="9.140625" style="138"/>
    <col min="9863" max="9863" width="25.5703125" style="138" bestFit="1" customWidth="1"/>
    <col min="9864" max="9864" width="37.28515625" style="138" bestFit="1" customWidth="1"/>
    <col min="9865" max="9865" width="11" style="138" bestFit="1" customWidth="1"/>
    <col min="9866" max="9866" width="12.42578125" style="138" bestFit="1" customWidth="1"/>
    <col min="9867" max="9867" width="9.140625" style="138"/>
    <col min="9868" max="9868" width="13.85546875" style="138" customWidth="1"/>
    <col min="9869" max="9869" width="12.28515625" style="138" customWidth="1"/>
    <col min="9870" max="9870" width="12.5703125" style="138" customWidth="1"/>
    <col min="9871" max="9871" width="12" style="138" customWidth="1"/>
    <col min="9872" max="9872" width="9.140625" style="138"/>
    <col min="9873" max="9873" width="62.140625" style="138" customWidth="1"/>
    <col min="9874" max="9874" width="19.28515625" style="138" customWidth="1"/>
    <col min="9875" max="9875" width="9.140625" style="138"/>
    <col min="9876" max="9876" width="32.140625" style="138" bestFit="1" customWidth="1"/>
    <col min="9877" max="9878" width="9.140625" style="138"/>
    <col min="9879" max="9879" width="13" style="138" bestFit="1" customWidth="1"/>
    <col min="9880" max="9880" width="7.85546875" style="138" bestFit="1" customWidth="1"/>
    <col min="9881" max="9881" width="9.140625" style="138"/>
    <col min="9882" max="9883" width="14.42578125" style="138" bestFit="1" customWidth="1"/>
    <col min="9884" max="9884" width="9.140625" style="138"/>
    <col min="9885" max="9885" width="14.28515625" style="138" bestFit="1" customWidth="1"/>
    <col min="9886" max="9886" width="13" style="138" bestFit="1" customWidth="1"/>
    <col min="9887" max="9897" width="6.28515625" style="138" bestFit="1" customWidth="1"/>
    <col min="9898" max="9900" width="6.7109375" style="138" customWidth="1"/>
    <col min="9901" max="9901" width="6.85546875" style="138" customWidth="1"/>
    <col min="9902" max="9902" width="9.140625" style="138"/>
    <col min="9903" max="9903" width="28.42578125" style="138" bestFit="1" customWidth="1"/>
    <col min="9904" max="9904" width="17.28515625" style="138" bestFit="1" customWidth="1"/>
    <col min="9905" max="9908" width="19.28515625" style="138" customWidth="1"/>
    <col min="9909" max="9910" width="11.7109375" style="138" customWidth="1"/>
    <col min="9911" max="9912" width="9.140625" style="138"/>
    <col min="9913" max="9913" width="45.28515625" style="138" bestFit="1" customWidth="1"/>
    <col min="9914" max="9914" width="19.140625" style="138" bestFit="1" customWidth="1"/>
    <col min="9915" max="9917" width="10.85546875" style="138" bestFit="1" customWidth="1"/>
    <col min="9918" max="9918" width="11.5703125" style="138" bestFit="1" customWidth="1"/>
    <col min="9919" max="9920" width="11.140625" style="138" bestFit="1" customWidth="1"/>
    <col min="9921" max="9921" width="10.7109375" style="138" bestFit="1" customWidth="1"/>
    <col min="9922" max="9923" width="9.140625" style="138"/>
    <col min="9924" max="9924" width="23" style="138" bestFit="1" customWidth="1"/>
    <col min="9925" max="9925" width="23.7109375" style="138" bestFit="1" customWidth="1"/>
    <col min="9926" max="9926" width="18.5703125" style="138" bestFit="1" customWidth="1"/>
    <col min="9927" max="9927" width="17" style="138" bestFit="1" customWidth="1"/>
    <col min="9928" max="9929" width="9.140625" style="138"/>
    <col min="9930" max="9930" width="27.42578125" style="138" customWidth="1"/>
    <col min="9931" max="9931" width="9.140625" style="138"/>
    <col min="9932" max="9935" width="15.7109375" style="138" customWidth="1"/>
    <col min="9936" max="9936" width="12.85546875" style="138" customWidth="1"/>
    <col min="9937" max="9937" width="12.28515625" style="138" customWidth="1"/>
    <col min="9938" max="9939" width="9.140625" style="138"/>
    <col min="9940" max="9940" width="26.140625" style="138" customWidth="1"/>
    <col min="9941" max="9941" width="9.140625" style="138"/>
    <col min="9942" max="9943" width="9.7109375" style="138" bestFit="1" customWidth="1"/>
    <col min="9944" max="9944" width="17.5703125" style="138" bestFit="1" customWidth="1"/>
    <col min="9945" max="9945" width="12.140625" style="138" customWidth="1"/>
    <col min="9946" max="9947" width="9.140625" style="138"/>
    <col min="9948" max="9948" width="20.42578125" style="138" customWidth="1"/>
    <col min="9949" max="9949" width="9.140625" style="138"/>
    <col min="9950" max="9950" width="9.7109375" style="138" customWidth="1"/>
    <col min="9951" max="9951" width="11.5703125" style="138" customWidth="1"/>
    <col min="9952" max="9952" width="13.85546875" style="138" customWidth="1"/>
    <col min="9953" max="9953" width="10.85546875" style="138" customWidth="1"/>
    <col min="9954" max="9955" width="9.140625" style="138"/>
    <col min="9956" max="9956" width="30.5703125" style="138" customWidth="1"/>
    <col min="9957" max="9957" width="16.28515625" style="138" bestFit="1" customWidth="1"/>
    <col min="9958" max="9958" width="12.85546875" style="138" bestFit="1" customWidth="1"/>
    <col min="9959" max="9959" width="16.5703125" style="138" bestFit="1" customWidth="1"/>
    <col min="9960" max="9960" width="11.5703125" style="138" bestFit="1" customWidth="1"/>
    <col min="9961" max="9961" width="9.140625" style="138"/>
    <col min="9962" max="9962" width="37.140625" style="138" customWidth="1"/>
    <col min="9963" max="9963" width="15.42578125" style="138" bestFit="1" customWidth="1"/>
    <col min="9964" max="9964" width="15" style="138" customWidth="1"/>
    <col min="9965" max="9965" width="16.140625" style="138" customWidth="1"/>
    <col min="9966" max="9966" width="15.42578125" style="138" bestFit="1" customWidth="1"/>
    <col min="9967" max="9967" width="15" style="138" bestFit="1" customWidth="1"/>
    <col min="9968" max="9968" width="12.85546875" style="138" customWidth="1"/>
    <col min="9969" max="9969" width="16.85546875" style="138" customWidth="1"/>
    <col min="9970" max="10081" width="9.140625" style="138"/>
    <col min="10082" max="10082" width="13.42578125" style="138" customWidth="1"/>
    <col min="10083" max="10083" width="34.7109375" style="138" customWidth="1"/>
    <col min="10084" max="10084" width="20.85546875" style="138" customWidth="1"/>
    <col min="10085" max="10085" width="13.28515625" style="138" customWidth="1"/>
    <col min="10086" max="10086" width="10.7109375" style="138" customWidth="1"/>
    <col min="10087" max="10087" width="11.5703125" style="138" customWidth="1"/>
    <col min="10088" max="10088" width="11" style="138" customWidth="1"/>
    <col min="10089" max="10089" width="11.140625" style="138" customWidth="1"/>
    <col min="10090" max="10090" width="11" style="138" customWidth="1"/>
    <col min="10091" max="10091" width="12" style="138" customWidth="1"/>
    <col min="10092" max="10092" width="12.140625" style="138" customWidth="1"/>
    <col min="10093" max="10093" width="10.7109375" style="138" customWidth="1"/>
    <col min="10094" max="10094" width="10.85546875" style="138" customWidth="1"/>
    <col min="10095" max="10095" width="12.28515625" style="138" customWidth="1"/>
    <col min="10096" max="10096" width="11" style="138" customWidth="1"/>
    <col min="10097" max="10097" width="13.42578125" style="138" bestFit="1" customWidth="1"/>
    <col min="10098" max="10098" width="13" style="138" bestFit="1" customWidth="1"/>
    <col min="10099" max="10099" width="14" style="138" bestFit="1" customWidth="1"/>
    <col min="10100" max="10100" width="16.140625" style="138" bestFit="1" customWidth="1"/>
    <col min="10101" max="10101" width="15.140625" style="138" customWidth="1"/>
    <col min="10102" max="10118" width="9.140625" style="138"/>
    <col min="10119" max="10119" width="25.5703125" style="138" bestFit="1" customWidth="1"/>
    <col min="10120" max="10120" width="37.28515625" style="138" bestFit="1" customWidth="1"/>
    <col min="10121" max="10121" width="11" style="138" bestFit="1" customWidth="1"/>
    <col min="10122" max="10122" width="12.42578125" style="138" bestFit="1" customWidth="1"/>
    <col min="10123" max="10123" width="9.140625" style="138"/>
    <col min="10124" max="10124" width="13.85546875" style="138" customWidth="1"/>
    <col min="10125" max="10125" width="12.28515625" style="138" customWidth="1"/>
    <col min="10126" max="10126" width="12.5703125" style="138" customWidth="1"/>
    <col min="10127" max="10127" width="12" style="138" customWidth="1"/>
    <col min="10128" max="10128" width="9.140625" style="138"/>
    <col min="10129" max="10129" width="62.140625" style="138" customWidth="1"/>
    <col min="10130" max="10130" width="19.28515625" style="138" customWidth="1"/>
    <col min="10131" max="10131" width="9.140625" style="138"/>
    <col min="10132" max="10132" width="32.140625" style="138" bestFit="1" customWidth="1"/>
    <col min="10133" max="10134" width="9.140625" style="138"/>
    <col min="10135" max="10135" width="13" style="138" bestFit="1" customWidth="1"/>
    <col min="10136" max="10136" width="7.85546875" style="138" bestFit="1" customWidth="1"/>
    <col min="10137" max="10137" width="9.140625" style="138"/>
    <col min="10138" max="10139" width="14.42578125" style="138" bestFit="1" customWidth="1"/>
    <col min="10140" max="10140" width="9.140625" style="138"/>
    <col min="10141" max="10141" width="14.28515625" style="138" bestFit="1" customWidth="1"/>
    <col min="10142" max="10142" width="13" style="138" bestFit="1" customWidth="1"/>
    <col min="10143" max="10153" width="6.28515625" style="138" bestFit="1" customWidth="1"/>
    <col min="10154" max="10156" width="6.7109375" style="138" customWidth="1"/>
    <col min="10157" max="10157" width="6.85546875" style="138" customWidth="1"/>
    <col min="10158" max="10158" width="9.140625" style="138"/>
    <col min="10159" max="10159" width="28.42578125" style="138" bestFit="1" customWidth="1"/>
    <col min="10160" max="10160" width="17.28515625" style="138" bestFit="1" customWidth="1"/>
    <col min="10161" max="10164" width="19.28515625" style="138" customWidth="1"/>
    <col min="10165" max="10166" width="11.7109375" style="138" customWidth="1"/>
    <col min="10167" max="10168" width="9.140625" style="138"/>
    <col min="10169" max="10169" width="45.28515625" style="138" bestFit="1" customWidth="1"/>
    <col min="10170" max="10170" width="19.140625" style="138" bestFit="1" customWidth="1"/>
    <col min="10171" max="10173" width="10.85546875" style="138" bestFit="1" customWidth="1"/>
    <col min="10174" max="10174" width="11.5703125" style="138" bestFit="1" customWidth="1"/>
    <col min="10175" max="10176" width="11.140625" style="138" bestFit="1" customWidth="1"/>
    <col min="10177" max="10177" width="10.7109375" style="138" bestFit="1" customWidth="1"/>
    <col min="10178" max="10179" width="9.140625" style="138"/>
    <col min="10180" max="10180" width="23" style="138" bestFit="1" customWidth="1"/>
    <col min="10181" max="10181" width="23.7109375" style="138" bestFit="1" customWidth="1"/>
    <col min="10182" max="10182" width="18.5703125" style="138" bestFit="1" customWidth="1"/>
    <col min="10183" max="10183" width="17" style="138" bestFit="1" customWidth="1"/>
    <col min="10184" max="10185" width="9.140625" style="138"/>
    <col min="10186" max="10186" width="27.42578125" style="138" customWidth="1"/>
    <col min="10187" max="10187" width="9.140625" style="138"/>
    <col min="10188" max="10191" width="15.7109375" style="138" customWidth="1"/>
    <col min="10192" max="10192" width="12.85546875" style="138" customWidth="1"/>
    <col min="10193" max="10193" width="12.28515625" style="138" customWidth="1"/>
    <col min="10194" max="10195" width="9.140625" style="138"/>
    <col min="10196" max="10196" width="26.140625" style="138" customWidth="1"/>
    <col min="10197" max="10197" width="9.140625" style="138"/>
    <col min="10198" max="10199" width="9.7109375" style="138" bestFit="1" customWidth="1"/>
    <col min="10200" max="10200" width="17.5703125" style="138" bestFit="1" customWidth="1"/>
    <col min="10201" max="10201" width="12.140625" style="138" customWidth="1"/>
    <col min="10202" max="10203" width="9.140625" style="138"/>
    <col min="10204" max="10204" width="20.42578125" style="138" customWidth="1"/>
    <col min="10205" max="10205" width="9.140625" style="138"/>
    <col min="10206" max="10206" width="9.7109375" style="138" customWidth="1"/>
    <col min="10207" max="10207" width="11.5703125" style="138" customWidth="1"/>
    <col min="10208" max="10208" width="13.85546875" style="138" customWidth="1"/>
    <col min="10209" max="10209" width="10.85546875" style="138" customWidth="1"/>
    <col min="10210" max="10211" width="9.140625" style="138"/>
    <col min="10212" max="10212" width="30.5703125" style="138" customWidth="1"/>
    <col min="10213" max="10213" width="16.28515625" style="138" bestFit="1" customWidth="1"/>
    <col min="10214" max="10214" width="12.85546875" style="138" bestFit="1" customWidth="1"/>
    <col min="10215" max="10215" width="16.5703125" style="138" bestFit="1" customWidth="1"/>
    <col min="10216" max="10216" width="11.5703125" style="138" bestFit="1" customWidth="1"/>
    <col min="10217" max="10217" width="9.140625" style="138"/>
    <col min="10218" max="10218" width="37.140625" style="138" customWidth="1"/>
    <col min="10219" max="10219" width="15.42578125" style="138" bestFit="1" customWidth="1"/>
    <col min="10220" max="10220" width="15" style="138" customWidth="1"/>
    <col min="10221" max="10221" width="16.140625" style="138" customWidth="1"/>
    <col min="10222" max="10222" width="15.42578125" style="138" bestFit="1" customWidth="1"/>
    <col min="10223" max="10223" width="15" style="138" bestFit="1" customWidth="1"/>
    <col min="10224" max="10224" width="12.85546875" style="138" customWidth="1"/>
    <col min="10225" max="10225" width="16.85546875" style="138" customWidth="1"/>
    <col min="10226" max="10337" width="9.140625" style="138"/>
    <col min="10338" max="10338" width="13.42578125" style="138" customWidth="1"/>
    <col min="10339" max="10339" width="34.7109375" style="138" customWidth="1"/>
    <col min="10340" max="10340" width="20.85546875" style="138" customWidth="1"/>
    <col min="10341" max="10341" width="13.28515625" style="138" customWidth="1"/>
    <col min="10342" max="10342" width="10.7109375" style="138" customWidth="1"/>
    <col min="10343" max="10343" width="11.5703125" style="138" customWidth="1"/>
    <col min="10344" max="10344" width="11" style="138" customWidth="1"/>
    <col min="10345" max="10345" width="11.140625" style="138" customWidth="1"/>
    <col min="10346" max="10346" width="11" style="138" customWidth="1"/>
    <col min="10347" max="10347" width="12" style="138" customWidth="1"/>
    <col min="10348" max="10348" width="12.140625" style="138" customWidth="1"/>
    <col min="10349" max="10349" width="10.7109375" style="138" customWidth="1"/>
    <col min="10350" max="10350" width="10.85546875" style="138" customWidth="1"/>
    <col min="10351" max="10351" width="12.28515625" style="138" customWidth="1"/>
    <col min="10352" max="10352" width="11" style="138" customWidth="1"/>
    <col min="10353" max="10353" width="13.42578125" style="138" bestFit="1" customWidth="1"/>
    <col min="10354" max="10354" width="13" style="138" bestFit="1" customWidth="1"/>
    <col min="10355" max="10355" width="14" style="138" bestFit="1" customWidth="1"/>
    <col min="10356" max="10356" width="16.140625" style="138" bestFit="1" customWidth="1"/>
    <col min="10357" max="10357" width="15.140625" style="138" customWidth="1"/>
    <col min="10358" max="10374" width="9.140625" style="138"/>
    <col min="10375" max="10375" width="25.5703125" style="138" bestFit="1" customWidth="1"/>
    <col min="10376" max="10376" width="37.28515625" style="138" bestFit="1" customWidth="1"/>
    <col min="10377" max="10377" width="11" style="138" bestFit="1" customWidth="1"/>
    <col min="10378" max="10378" width="12.42578125" style="138" bestFit="1" customWidth="1"/>
    <col min="10379" max="10379" width="9.140625" style="138"/>
    <col min="10380" max="10380" width="13.85546875" style="138" customWidth="1"/>
    <col min="10381" max="10381" width="12.28515625" style="138" customWidth="1"/>
    <col min="10382" max="10382" width="12.5703125" style="138" customWidth="1"/>
    <col min="10383" max="10383" width="12" style="138" customWidth="1"/>
    <col min="10384" max="10384" width="9.140625" style="138"/>
    <col min="10385" max="10385" width="62.140625" style="138" customWidth="1"/>
    <col min="10386" max="10386" width="19.28515625" style="138" customWidth="1"/>
    <col min="10387" max="10387" width="9.140625" style="138"/>
    <col min="10388" max="10388" width="32.140625" style="138" bestFit="1" customWidth="1"/>
    <col min="10389" max="10390" width="9.140625" style="138"/>
    <col min="10391" max="10391" width="13" style="138" bestFit="1" customWidth="1"/>
    <col min="10392" max="10392" width="7.85546875" style="138" bestFit="1" customWidth="1"/>
    <col min="10393" max="10393" width="9.140625" style="138"/>
    <col min="10394" max="10395" width="14.42578125" style="138" bestFit="1" customWidth="1"/>
    <col min="10396" max="10396" width="9.140625" style="138"/>
    <col min="10397" max="10397" width="14.28515625" style="138" bestFit="1" customWidth="1"/>
    <col min="10398" max="10398" width="13" style="138" bestFit="1" customWidth="1"/>
    <col min="10399" max="10409" width="6.28515625" style="138" bestFit="1" customWidth="1"/>
    <col min="10410" max="10412" width="6.7109375" style="138" customWidth="1"/>
    <col min="10413" max="10413" width="6.85546875" style="138" customWidth="1"/>
    <col min="10414" max="10414" width="9.140625" style="138"/>
    <col min="10415" max="10415" width="28.42578125" style="138" bestFit="1" customWidth="1"/>
    <col min="10416" max="10416" width="17.28515625" style="138" bestFit="1" customWidth="1"/>
    <col min="10417" max="10420" width="19.28515625" style="138" customWidth="1"/>
    <col min="10421" max="10422" width="11.7109375" style="138" customWidth="1"/>
    <col min="10423" max="10424" width="9.140625" style="138"/>
    <col min="10425" max="10425" width="45.28515625" style="138" bestFit="1" customWidth="1"/>
    <col min="10426" max="10426" width="19.140625" style="138" bestFit="1" customWidth="1"/>
    <col min="10427" max="10429" width="10.85546875" style="138" bestFit="1" customWidth="1"/>
    <col min="10430" max="10430" width="11.5703125" style="138" bestFit="1" customWidth="1"/>
    <col min="10431" max="10432" width="11.140625" style="138" bestFit="1" customWidth="1"/>
    <col min="10433" max="10433" width="10.7109375" style="138" bestFit="1" customWidth="1"/>
    <col min="10434" max="10435" width="9.140625" style="138"/>
    <col min="10436" max="10436" width="23" style="138" bestFit="1" customWidth="1"/>
    <col min="10437" max="10437" width="23.7109375" style="138" bestFit="1" customWidth="1"/>
    <col min="10438" max="10438" width="18.5703125" style="138" bestFit="1" customWidth="1"/>
    <col min="10439" max="10439" width="17" style="138" bestFit="1" customWidth="1"/>
    <col min="10440" max="10441" width="9.140625" style="138"/>
    <col min="10442" max="10442" width="27.42578125" style="138" customWidth="1"/>
    <col min="10443" max="10443" width="9.140625" style="138"/>
    <col min="10444" max="10447" width="15.7109375" style="138" customWidth="1"/>
    <col min="10448" max="10448" width="12.85546875" style="138" customWidth="1"/>
    <col min="10449" max="10449" width="12.28515625" style="138" customWidth="1"/>
    <col min="10450" max="10451" width="9.140625" style="138"/>
    <col min="10452" max="10452" width="26.140625" style="138" customWidth="1"/>
    <col min="10453" max="10453" width="9.140625" style="138"/>
    <col min="10454" max="10455" width="9.7109375" style="138" bestFit="1" customWidth="1"/>
    <col min="10456" max="10456" width="17.5703125" style="138" bestFit="1" customWidth="1"/>
    <col min="10457" max="10457" width="12.140625" style="138" customWidth="1"/>
    <col min="10458" max="10459" width="9.140625" style="138"/>
    <col min="10460" max="10460" width="20.42578125" style="138" customWidth="1"/>
    <col min="10461" max="10461" width="9.140625" style="138"/>
    <col min="10462" max="10462" width="9.7109375" style="138" customWidth="1"/>
    <col min="10463" max="10463" width="11.5703125" style="138" customWidth="1"/>
    <col min="10464" max="10464" width="13.85546875" style="138" customWidth="1"/>
    <col min="10465" max="10465" width="10.85546875" style="138" customWidth="1"/>
    <col min="10466" max="10467" width="9.140625" style="138"/>
    <col min="10468" max="10468" width="30.5703125" style="138" customWidth="1"/>
    <col min="10469" max="10469" width="16.28515625" style="138" bestFit="1" customWidth="1"/>
    <col min="10470" max="10470" width="12.85546875" style="138" bestFit="1" customWidth="1"/>
    <col min="10471" max="10471" width="16.5703125" style="138" bestFit="1" customWidth="1"/>
    <col min="10472" max="10472" width="11.5703125" style="138" bestFit="1" customWidth="1"/>
    <col min="10473" max="10473" width="9.140625" style="138"/>
    <col min="10474" max="10474" width="37.140625" style="138" customWidth="1"/>
    <col min="10475" max="10475" width="15.42578125" style="138" bestFit="1" customWidth="1"/>
    <col min="10476" max="10476" width="15" style="138" customWidth="1"/>
    <col min="10477" max="10477" width="16.140625" style="138" customWidth="1"/>
    <col min="10478" max="10478" width="15.42578125" style="138" bestFit="1" customWidth="1"/>
    <col min="10479" max="10479" width="15" style="138" bestFit="1" customWidth="1"/>
    <col min="10480" max="10480" width="12.85546875" style="138" customWidth="1"/>
    <col min="10481" max="10481" width="16.85546875" style="138" customWidth="1"/>
    <col min="10482" max="10593" width="9.140625" style="138"/>
    <col min="10594" max="10594" width="13.42578125" style="138" customWidth="1"/>
    <col min="10595" max="10595" width="34.7109375" style="138" customWidth="1"/>
    <col min="10596" max="10596" width="20.85546875" style="138" customWidth="1"/>
    <col min="10597" max="10597" width="13.28515625" style="138" customWidth="1"/>
    <col min="10598" max="10598" width="10.7109375" style="138" customWidth="1"/>
    <col min="10599" max="10599" width="11.5703125" style="138" customWidth="1"/>
    <col min="10600" max="10600" width="11" style="138" customWidth="1"/>
    <col min="10601" max="10601" width="11.140625" style="138" customWidth="1"/>
    <col min="10602" max="10602" width="11" style="138" customWidth="1"/>
    <col min="10603" max="10603" width="12" style="138" customWidth="1"/>
    <col min="10604" max="10604" width="12.140625" style="138" customWidth="1"/>
    <col min="10605" max="10605" width="10.7109375" style="138" customWidth="1"/>
    <col min="10606" max="10606" width="10.85546875" style="138" customWidth="1"/>
    <col min="10607" max="10607" width="12.28515625" style="138" customWidth="1"/>
    <col min="10608" max="10608" width="11" style="138" customWidth="1"/>
    <col min="10609" max="10609" width="13.42578125" style="138" bestFit="1" customWidth="1"/>
    <col min="10610" max="10610" width="13" style="138" bestFit="1" customWidth="1"/>
    <col min="10611" max="10611" width="14" style="138" bestFit="1" customWidth="1"/>
    <col min="10612" max="10612" width="16.140625" style="138" bestFit="1" customWidth="1"/>
    <col min="10613" max="10613" width="15.140625" style="138" customWidth="1"/>
    <col min="10614" max="10630" width="9.140625" style="138"/>
    <col min="10631" max="10631" width="25.5703125" style="138" bestFit="1" customWidth="1"/>
    <col min="10632" max="10632" width="37.28515625" style="138" bestFit="1" customWidth="1"/>
    <col min="10633" max="10633" width="11" style="138" bestFit="1" customWidth="1"/>
    <col min="10634" max="10634" width="12.42578125" style="138" bestFit="1" customWidth="1"/>
    <col min="10635" max="10635" width="9.140625" style="138"/>
    <col min="10636" max="10636" width="13.85546875" style="138" customWidth="1"/>
    <col min="10637" max="10637" width="12.28515625" style="138" customWidth="1"/>
    <col min="10638" max="10638" width="12.5703125" style="138" customWidth="1"/>
    <col min="10639" max="10639" width="12" style="138" customWidth="1"/>
    <col min="10640" max="10640" width="9.140625" style="138"/>
    <col min="10641" max="10641" width="62.140625" style="138" customWidth="1"/>
    <col min="10642" max="10642" width="19.28515625" style="138" customWidth="1"/>
    <col min="10643" max="10643" width="9.140625" style="138"/>
    <col min="10644" max="10644" width="32.140625" style="138" bestFit="1" customWidth="1"/>
    <col min="10645" max="10646" width="9.140625" style="138"/>
    <col min="10647" max="10647" width="13" style="138" bestFit="1" customWidth="1"/>
    <col min="10648" max="10648" width="7.85546875" style="138" bestFit="1" customWidth="1"/>
    <col min="10649" max="10649" width="9.140625" style="138"/>
    <col min="10650" max="10651" width="14.42578125" style="138" bestFit="1" customWidth="1"/>
    <col min="10652" max="10652" width="9.140625" style="138"/>
    <col min="10653" max="10653" width="14.28515625" style="138" bestFit="1" customWidth="1"/>
    <col min="10654" max="10654" width="13" style="138" bestFit="1" customWidth="1"/>
    <col min="10655" max="10665" width="6.28515625" style="138" bestFit="1" customWidth="1"/>
    <col min="10666" max="10668" width="6.7109375" style="138" customWidth="1"/>
    <col min="10669" max="10669" width="6.85546875" style="138" customWidth="1"/>
    <col min="10670" max="10670" width="9.140625" style="138"/>
    <col min="10671" max="10671" width="28.42578125" style="138" bestFit="1" customWidth="1"/>
    <col min="10672" max="10672" width="17.28515625" style="138" bestFit="1" customWidth="1"/>
    <col min="10673" max="10676" width="19.28515625" style="138" customWidth="1"/>
    <col min="10677" max="10678" width="11.7109375" style="138" customWidth="1"/>
    <col min="10679" max="10680" width="9.140625" style="138"/>
    <col min="10681" max="10681" width="45.28515625" style="138" bestFit="1" customWidth="1"/>
    <col min="10682" max="10682" width="19.140625" style="138" bestFit="1" customWidth="1"/>
    <col min="10683" max="10685" width="10.85546875" style="138" bestFit="1" customWidth="1"/>
    <col min="10686" max="10686" width="11.5703125" style="138" bestFit="1" customWidth="1"/>
    <col min="10687" max="10688" width="11.140625" style="138" bestFit="1" customWidth="1"/>
    <col min="10689" max="10689" width="10.7109375" style="138" bestFit="1" customWidth="1"/>
    <col min="10690" max="10691" width="9.140625" style="138"/>
    <col min="10692" max="10692" width="23" style="138" bestFit="1" customWidth="1"/>
    <col min="10693" max="10693" width="23.7109375" style="138" bestFit="1" customWidth="1"/>
    <col min="10694" max="10694" width="18.5703125" style="138" bestFit="1" customWidth="1"/>
    <col min="10695" max="10695" width="17" style="138" bestFit="1" customWidth="1"/>
    <col min="10696" max="10697" width="9.140625" style="138"/>
    <col min="10698" max="10698" width="27.42578125" style="138" customWidth="1"/>
    <col min="10699" max="10699" width="9.140625" style="138"/>
    <col min="10700" max="10703" width="15.7109375" style="138" customWidth="1"/>
    <col min="10704" max="10704" width="12.85546875" style="138" customWidth="1"/>
    <col min="10705" max="10705" width="12.28515625" style="138" customWidth="1"/>
    <col min="10706" max="10707" width="9.140625" style="138"/>
    <col min="10708" max="10708" width="26.140625" style="138" customWidth="1"/>
    <col min="10709" max="10709" width="9.140625" style="138"/>
    <col min="10710" max="10711" width="9.7109375" style="138" bestFit="1" customWidth="1"/>
    <col min="10712" max="10712" width="17.5703125" style="138" bestFit="1" customWidth="1"/>
    <col min="10713" max="10713" width="12.140625" style="138" customWidth="1"/>
    <col min="10714" max="10715" width="9.140625" style="138"/>
    <col min="10716" max="10716" width="20.42578125" style="138" customWidth="1"/>
    <col min="10717" max="10717" width="9.140625" style="138"/>
    <col min="10718" max="10718" width="9.7109375" style="138" customWidth="1"/>
    <col min="10719" max="10719" width="11.5703125" style="138" customWidth="1"/>
    <col min="10720" max="10720" width="13.85546875" style="138" customWidth="1"/>
    <col min="10721" max="10721" width="10.85546875" style="138" customWidth="1"/>
    <col min="10722" max="10723" width="9.140625" style="138"/>
    <col min="10724" max="10724" width="30.5703125" style="138" customWidth="1"/>
    <col min="10725" max="10725" width="16.28515625" style="138" bestFit="1" customWidth="1"/>
    <col min="10726" max="10726" width="12.85546875" style="138" bestFit="1" customWidth="1"/>
    <col min="10727" max="10727" width="16.5703125" style="138" bestFit="1" customWidth="1"/>
    <col min="10728" max="10728" width="11.5703125" style="138" bestFit="1" customWidth="1"/>
    <col min="10729" max="10729" width="9.140625" style="138"/>
    <col min="10730" max="10730" width="37.140625" style="138" customWidth="1"/>
    <col min="10731" max="10731" width="15.42578125" style="138" bestFit="1" customWidth="1"/>
    <col min="10732" max="10732" width="15" style="138" customWidth="1"/>
    <col min="10733" max="10733" width="16.140625" style="138" customWidth="1"/>
    <col min="10734" max="10734" width="15.42578125" style="138" bestFit="1" customWidth="1"/>
    <col min="10735" max="10735" width="15" style="138" bestFit="1" customWidth="1"/>
    <col min="10736" max="10736" width="12.85546875" style="138" customWidth="1"/>
    <col min="10737" max="10737" width="16.85546875" style="138" customWidth="1"/>
    <col min="10738" max="10849" width="9.140625" style="138"/>
    <col min="10850" max="10850" width="13.42578125" style="138" customWidth="1"/>
    <col min="10851" max="10851" width="34.7109375" style="138" customWidth="1"/>
    <col min="10852" max="10852" width="20.85546875" style="138" customWidth="1"/>
    <col min="10853" max="10853" width="13.28515625" style="138" customWidth="1"/>
    <col min="10854" max="10854" width="10.7109375" style="138" customWidth="1"/>
    <col min="10855" max="10855" width="11.5703125" style="138" customWidth="1"/>
    <col min="10856" max="10856" width="11" style="138" customWidth="1"/>
    <col min="10857" max="10857" width="11.140625" style="138" customWidth="1"/>
    <col min="10858" max="10858" width="11" style="138" customWidth="1"/>
    <col min="10859" max="10859" width="12" style="138" customWidth="1"/>
    <col min="10860" max="10860" width="12.140625" style="138" customWidth="1"/>
    <col min="10861" max="10861" width="10.7109375" style="138" customWidth="1"/>
    <col min="10862" max="10862" width="10.85546875" style="138" customWidth="1"/>
    <col min="10863" max="10863" width="12.28515625" style="138" customWidth="1"/>
    <col min="10864" max="10864" width="11" style="138" customWidth="1"/>
    <col min="10865" max="10865" width="13.42578125" style="138" bestFit="1" customWidth="1"/>
    <col min="10866" max="10866" width="13" style="138" bestFit="1" customWidth="1"/>
    <col min="10867" max="10867" width="14" style="138" bestFit="1" customWidth="1"/>
    <col min="10868" max="10868" width="16.140625" style="138" bestFit="1" customWidth="1"/>
    <col min="10869" max="10869" width="15.140625" style="138" customWidth="1"/>
    <col min="10870" max="10886" width="9.140625" style="138"/>
    <col min="10887" max="10887" width="25.5703125" style="138" bestFit="1" customWidth="1"/>
    <col min="10888" max="10888" width="37.28515625" style="138" bestFit="1" customWidth="1"/>
    <col min="10889" max="10889" width="11" style="138" bestFit="1" customWidth="1"/>
    <col min="10890" max="10890" width="12.42578125" style="138" bestFit="1" customWidth="1"/>
    <col min="10891" max="10891" width="9.140625" style="138"/>
    <col min="10892" max="10892" width="13.85546875" style="138" customWidth="1"/>
    <col min="10893" max="10893" width="12.28515625" style="138" customWidth="1"/>
    <col min="10894" max="10894" width="12.5703125" style="138" customWidth="1"/>
    <col min="10895" max="10895" width="12" style="138" customWidth="1"/>
    <col min="10896" max="10896" width="9.140625" style="138"/>
    <col min="10897" max="10897" width="62.140625" style="138" customWidth="1"/>
    <col min="10898" max="10898" width="19.28515625" style="138" customWidth="1"/>
    <col min="10899" max="10899" width="9.140625" style="138"/>
    <col min="10900" max="10900" width="32.140625" style="138" bestFit="1" customWidth="1"/>
    <col min="10901" max="10902" width="9.140625" style="138"/>
    <col min="10903" max="10903" width="13" style="138" bestFit="1" customWidth="1"/>
    <col min="10904" max="10904" width="7.85546875" style="138" bestFit="1" customWidth="1"/>
    <col min="10905" max="10905" width="9.140625" style="138"/>
    <col min="10906" max="10907" width="14.42578125" style="138" bestFit="1" customWidth="1"/>
    <col min="10908" max="10908" width="9.140625" style="138"/>
    <col min="10909" max="10909" width="14.28515625" style="138" bestFit="1" customWidth="1"/>
    <col min="10910" max="10910" width="13" style="138" bestFit="1" customWidth="1"/>
    <col min="10911" max="10921" width="6.28515625" style="138" bestFit="1" customWidth="1"/>
    <col min="10922" max="10924" width="6.7109375" style="138" customWidth="1"/>
    <col min="10925" max="10925" width="6.85546875" style="138" customWidth="1"/>
    <col min="10926" max="10926" width="9.140625" style="138"/>
    <col min="10927" max="10927" width="28.42578125" style="138" bestFit="1" customWidth="1"/>
    <col min="10928" max="10928" width="17.28515625" style="138" bestFit="1" customWidth="1"/>
    <col min="10929" max="10932" width="19.28515625" style="138" customWidth="1"/>
    <col min="10933" max="10934" width="11.7109375" style="138" customWidth="1"/>
    <col min="10935" max="10936" width="9.140625" style="138"/>
    <col min="10937" max="10937" width="45.28515625" style="138" bestFit="1" customWidth="1"/>
    <col min="10938" max="10938" width="19.140625" style="138" bestFit="1" customWidth="1"/>
    <col min="10939" max="10941" width="10.85546875" style="138" bestFit="1" customWidth="1"/>
    <col min="10942" max="10942" width="11.5703125" style="138" bestFit="1" customWidth="1"/>
    <col min="10943" max="10944" width="11.140625" style="138" bestFit="1" customWidth="1"/>
    <col min="10945" max="10945" width="10.7109375" style="138" bestFit="1" customWidth="1"/>
    <col min="10946" max="10947" width="9.140625" style="138"/>
    <col min="10948" max="10948" width="23" style="138" bestFit="1" customWidth="1"/>
    <col min="10949" max="10949" width="23.7109375" style="138" bestFit="1" customWidth="1"/>
    <col min="10950" max="10950" width="18.5703125" style="138" bestFit="1" customWidth="1"/>
    <col min="10951" max="10951" width="17" style="138" bestFit="1" customWidth="1"/>
    <col min="10952" max="10953" width="9.140625" style="138"/>
    <col min="10954" max="10954" width="27.42578125" style="138" customWidth="1"/>
    <col min="10955" max="10955" width="9.140625" style="138"/>
    <col min="10956" max="10959" width="15.7109375" style="138" customWidth="1"/>
    <col min="10960" max="10960" width="12.85546875" style="138" customWidth="1"/>
    <col min="10961" max="10961" width="12.28515625" style="138" customWidth="1"/>
    <col min="10962" max="10963" width="9.140625" style="138"/>
    <col min="10964" max="10964" width="26.140625" style="138" customWidth="1"/>
    <col min="10965" max="10965" width="9.140625" style="138"/>
    <col min="10966" max="10967" width="9.7109375" style="138" bestFit="1" customWidth="1"/>
    <col min="10968" max="10968" width="17.5703125" style="138" bestFit="1" customWidth="1"/>
    <col min="10969" max="10969" width="12.140625" style="138" customWidth="1"/>
    <col min="10970" max="10971" width="9.140625" style="138"/>
    <col min="10972" max="10972" width="20.42578125" style="138" customWidth="1"/>
    <col min="10973" max="10973" width="9.140625" style="138"/>
    <col min="10974" max="10974" width="9.7109375" style="138" customWidth="1"/>
    <col min="10975" max="10975" width="11.5703125" style="138" customWidth="1"/>
    <col min="10976" max="10976" width="13.85546875" style="138" customWidth="1"/>
    <col min="10977" max="10977" width="10.85546875" style="138" customWidth="1"/>
    <col min="10978" max="10979" width="9.140625" style="138"/>
    <col min="10980" max="10980" width="30.5703125" style="138" customWidth="1"/>
    <col min="10981" max="10981" width="16.28515625" style="138" bestFit="1" customWidth="1"/>
    <col min="10982" max="10982" width="12.85546875" style="138" bestFit="1" customWidth="1"/>
    <col min="10983" max="10983" width="16.5703125" style="138" bestFit="1" customWidth="1"/>
    <col min="10984" max="10984" width="11.5703125" style="138" bestFit="1" customWidth="1"/>
    <col min="10985" max="10985" width="9.140625" style="138"/>
    <col min="10986" max="10986" width="37.140625" style="138" customWidth="1"/>
    <col min="10987" max="10987" width="15.42578125" style="138" bestFit="1" customWidth="1"/>
    <col min="10988" max="10988" width="15" style="138" customWidth="1"/>
    <col min="10989" max="10989" width="16.140625" style="138" customWidth="1"/>
    <col min="10990" max="10990" width="15.42578125" style="138" bestFit="1" customWidth="1"/>
    <col min="10991" max="10991" width="15" style="138" bestFit="1" customWidth="1"/>
    <col min="10992" max="10992" width="12.85546875" style="138" customWidth="1"/>
    <col min="10993" max="10993" width="16.85546875" style="138" customWidth="1"/>
    <col min="10994" max="11105" width="9.140625" style="138"/>
    <col min="11106" max="11106" width="13.42578125" style="138" customWidth="1"/>
    <col min="11107" max="11107" width="34.7109375" style="138" customWidth="1"/>
    <col min="11108" max="11108" width="20.85546875" style="138" customWidth="1"/>
    <col min="11109" max="11109" width="13.28515625" style="138" customWidth="1"/>
    <col min="11110" max="11110" width="10.7109375" style="138" customWidth="1"/>
    <col min="11111" max="11111" width="11.5703125" style="138" customWidth="1"/>
    <col min="11112" max="11112" width="11" style="138" customWidth="1"/>
    <col min="11113" max="11113" width="11.140625" style="138" customWidth="1"/>
    <col min="11114" max="11114" width="11" style="138" customWidth="1"/>
    <col min="11115" max="11115" width="12" style="138" customWidth="1"/>
    <col min="11116" max="11116" width="12.140625" style="138" customWidth="1"/>
    <col min="11117" max="11117" width="10.7109375" style="138" customWidth="1"/>
    <col min="11118" max="11118" width="10.85546875" style="138" customWidth="1"/>
    <col min="11119" max="11119" width="12.28515625" style="138" customWidth="1"/>
    <col min="11120" max="11120" width="11" style="138" customWidth="1"/>
    <col min="11121" max="11121" width="13.42578125" style="138" bestFit="1" customWidth="1"/>
    <col min="11122" max="11122" width="13" style="138" bestFit="1" customWidth="1"/>
    <col min="11123" max="11123" width="14" style="138" bestFit="1" customWidth="1"/>
    <col min="11124" max="11124" width="16.140625" style="138" bestFit="1" customWidth="1"/>
    <col min="11125" max="11125" width="15.140625" style="138" customWidth="1"/>
    <col min="11126" max="11142" width="9.140625" style="138"/>
    <col min="11143" max="11143" width="25.5703125" style="138" bestFit="1" customWidth="1"/>
    <col min="11144" max="11144" width="37.28515625" style="138" bestFit="1" customWidth="1"/>
    <col min="11145" max="11145" width="11" style="138" bestFit="1" customWidth="1"/>
    <col min="11146" max="11146" width="12.42578125" style="138" bestFit="1" customWidth="1"/>
    <col min="11147" max="11147" width="9.140625" style="138"/>
    <col min="11148" max="11148" width="13.85546875" style="138" customWidth="1"/>
    <col min="11149" max="11149" width="12.28515625" style="138" customWidth="1"/>
    <col min="11150" max="11150" width="12.5703125" style="138" customWidth="1"/>
    <col min="11151" max="11151" width="12" style="138" customWidth="1"/>
    <col min="11152" max="11152" width="9.140625" style="138"/>
    <col min="11153" max="11153" width="62.140625" style="138" customWidth="1"/>
    <col min="11154" max="11154" width="19.28515625" style="138" customWidth="1"/>
    <col min="11155" max="11155" width="9.140625" style="138"/>
    <col min="11156" max="11156" width="32.140625" style="138" bestFit="1" customWidth="1"/>
    <col min="11157" max="11158" width="9.140625" style="138"/>
    <col min="11159" max="11159" width="13" style="138" bestFit="1" customWidth="1"/>
    <col min="11160" max="11160" width="7.85546875" style="138" bestFit="1" customWidth="1"/>
    <col min="11161" max="11161" width="9.140625" style="138"/>
    <col min="11162" max="11163" width="14.42578125" style="138" bestFit="1" customWidth="1"/>
    <col min="11164" max="11164" width="9.140625" style="138"/>
    <col min="11165" max="11165" width="14.28515625" style="138" bestFit="1" customWidth="1"/>
    <col min="11166" max="11166" width="13" style="138" bestFit="1" customWidth="1"/>
    <col min="11167" max="11177" width="6.28515625" style="138" bestFit="1" customWidth="1"/>
    <col min="11178" max="11180" width="6.7109375" style="138" customWidth="1"/>
    <col min="11181" max="11181" width="6.85546875" style="138" customWidth="1"/>
    <col min="11182" max="11182" width="9.140625" style="138"/>
    <col min="11183" max="11183" width="28.42578125" style="138" bestFit="1" customWidth="1"/>
    <col min="11184" max="11184" width="17.28515625" style="138" bestFit="1" customWidth="1"/>
    <col min="11185" max="11188" width="19.28515625" style="138" customWidth="1"/>
    <col min="11189" max="11190" width="11.7109375" style="138" customWidth="1"/>
    <col min="11191" max="11192" width="9.140625" style="138"/>
    <col min="11193" max="11193" width="45.28515625" style="138" bestFit="1" customWidth="1"/>
    <col min="11194" max="11194" width="19.140625" style="138" bestFit="1" customWidth="1"/>
    <col min="11195" max="11197" width="10.85546875" style="138" bestFit="1" customWidth="1"/>
    <col min="11198" max="11198" width="11.5703125" style="138" bestFit="1" customWidth="1"/>
    <col min="11199" max="11200" width="11.140625" style="138" bestFit="1" customWidth="1"/>
    <col min="11201" max="11201" width="10.7109375" style="138" bestFit="1" customWidth="1"/>
    <col min="11202" max="11203" width="9.140625" style="138"/>
    <col min="11204" max="11204" width="23" style="138" bestFit="1" customWidth="1"/>
    <col min="11205" max="11205" width="23.7109375" style="138" bestFit="1" customWidth="1"/>
    <col min="11206" max="11206" width="18.5703125" style="138" bestFit="1" customWidth="1"/>
    <col min="11207" max="11207" width="17" style="138" bestFit="1" customWidth="1"/>
    <col min="11208" max="11209" width="9.140625" style="138"/>
    <col min="11210" max="11210" width="27.42578125" style="138" customWidth="1"/>
    <col min="11211" max="11211" width="9.140625" style="138"/>
    <col min="11212" max="11215" width="15.7109375" style="138" customWidth="1"/>
    <col min="11216" max="11216" width="12.85546875" style="138" customWidth="1"/>
    <col min="11217" max="11217" width="12.28515625" style="138" customWidth="1"/>
    <col min="11218" max="11219" width="9.140625" style="138"/>
    <col min="11220" max="11220" width="26.140625" style="138" customWidth="1"/>
    <col min="11221" max="11221" width="9.140625" style="138"/>
    <col min="11222" max="11223" width="9.7109375" style="138" bestFit="1" customWidth="1"/>
    <col min="11224" max="11224" width="17.5703125" style="138" bestFit="1" customWidth="1"/>
    <col min="11225" max="11225" width="12.140625" style="138" customWidth="1"/>
    <col min="11226" max="11227" width="9.140625" style="138"/>
    <col min="11228" max="11228" width="20.42578125" style="138" customWidth="1"/>
    <col min="11229" max="11229" width="9.140625" style="138"/>
    <col min="11230" max="11230" width="9.7109375" style="138" customWidth="1"/>
    <col min="11231" max="11231" width="11.5703125" style="138" customWidth="1"/>
    <col min="11232" max="11232" width="13.85546875" style="138" customWidth="1"/>
    <col min="11233" max="11233" width="10.85546875" style="138" customWidth="1"/>
    <col min="11234" max="11235" width="9.140625" style="138"/>
    <col min="11236" max="11236" width="30.5703125" style="138" customWidth="1"/>
    <col min="11237" max="11237" width="16.28515625" style="138" bestFit="1" customWidth="1"/>
    <col min="11238" max="11238" width="12.85546875" style="138" bestFit="1" customWidth="1"/>
    <col min="11239" max="11239" width="16.5703125" style="138" bestFit="1" customWidth="1"/>
    <col min="11240" max="11240" width="11.5703125" style="138" bestFit="1" customWidth="1"/>
    <col min="11241" max="11241" width="9.140625" style="138"/>
    <col min="11242" max="11242" width="37.140625" style="138" customWidth="1"/>
    <col min="11243" max="11243" width="15.42578125" style="138" bestFit="1" customWidth="1"/>
    <col min="11244" max="11244" width="15" style="138" customWidth="1"/>
    <col min="11245" max="11245" width="16.140625" style="138" customWidth="1"/>
    <col min="11246" max="11246" width="15.42578125" style="138" bestFit="1" customWidth="1"/>
    <col min="11247" max="11247" width="15" style="138" bestFit="1" customWidth="1"/>
    <col min="11248" max="11248" width="12.85546875" style="138" customWidth="1"/>
    <col min="11249" max="11249" width="16.85546875" style="138" customWidth="1"/>
    <col min="11250" max="11361" width="9.140625" style="138"/>
    <col min="11362" max="11362" width="13.42578125" style="138" customWidth="1"/>
    <col min="11363" max="11363" width="34.7109375" style="138" customWidth="1"/>
    <col min="11364" max="11364" width="20.85546875" style="138" customWidth="1"/>
    <col min="11365" max="11365" width="13.28515625" style="138" customWidth="1"/>
    <col min="11366" max="11366" width="10.7109375" style="138" customWidth="1"/>
    <col min="11367" max="11367" width="11.5703125" style="138" customWidth="1"/>
    <col min="11368" max="11368" width="11" style="138" customWidth="1"/>
    <col min="11369" max="11369" width="11.140625" style="138" customWidth="1"/>
    <col min="11370" max="11370" width="11" style="138" customWidth="1"/>
    <col min="11371" max="11371" width="12" style="138" customWidth="1"/>
    <col min="11372" max="11372" width="12.140625" style="138" customWidth="1"/>
    <col min="11373" max="11373" width="10.7109375" style="138" customWidth="1"/>
    <col min="11374" max="11374" width="10.85546875" style="138" customWidth="1"/>
    <col min="11375" max="11375" width="12.28515625" style="138" customWidth="1"/>
    <col min="11376" max="11376" width="11" style="138" customWidth="1"/>
    <col min="11377" max="11377" width="13.42578125" style="138" bestFit="1" customWidth="1"/>
    <col min="11378" max="11378" width="13" style="138" bestFit="1" customWidth="1"/>
    <col min="11379" max="11379" width="14" style="138" bestFit="1" customWidth="1"/>
    <col min="11380" max="11380" width="16.140625" style="138" bestFit="1" customWidth="1"/>
    <col min="11381" max="11381" width="15.140625" style="138" customWidth="1"/>
    <col min="11382" max="11398" width="9.140625" style="138"/>
    <col min="11399" max="11399" width="25.5703125" style="138" bestFit="1" customWidth="1"/>
    <col min="11400" max="11400" width="37.28515625" style="138" bestFit="1" customWidth="1"/>
    <col min="11401" max="11401" width="11" style="138" bestFit="1" customWidth="1"/>
    <col min="11402" max="11402" width="12.42578125" style="138" bestFit="1" customWidth="1"/>
    <col min="11403" max="11403" width="9.140625" style="138"/>
    <col min="11404" max="11404" width="13.85546875" style="138" customWidth="1"/>
    <col min="11405" max="11405" width="12.28515625" style="138" customWidth="1"/>
    <col min="11406" max="11406" width="12.5703125" style="138" customWidth="1"/>
    <col min="11407" max="11407" width="12" style="138" customWidth="1"/>
    <col min="11408" max="11408" width="9.140625" style="138"/>
    <col min="11409" max="11409" width="62.140625" style="138" customWidth="1"/>
    <col min="11410" max="11410" width="19.28515625" style="138" customWidth="1"/>
    <col min="11411" max="11411" width="9.140625" style="138"/>
    <col min="11412" max="11412" width="32.140625" style="138" bestFit="1" customWidth="1"/>
    <col min="11413" max="11414" width="9.140625" style="138"/>
    <col min="11415" max="11415" width="13" style="138" bestFit="1" customWidth="1"/>
    <col min="11416" max="11416" width="7.85546875" style="138" bestFit="1" customWidth="1"/>
    <col min="11417" max="11417" width="9.140625" style="138"/>
    <col min="11418" max="11419" width="14.42578125" style="138" bestFit="1" customWidth="1"/>
    <col min="11420" max="11420" width="9.140625" style="138"/>
    <col min="11421" max="11421" width="14.28515625" style="138" bestFit="1" customWidth="1"/>
    <col min="11422" max="11422" width="13" style="138" bestFit="1" customWidth="1"/>
    <col min="11423" max="11433" width="6.28515625" style="138" bestFit="1" customWidth="1"/>
    <col min="11434" max="11436" width="6.7109375" style="138" customWidth="1"/>
    <col min="11437" max="11437" width="6.85546875" style="138" customWidth="1"/>
    <col min="11438" max="11438" width="9.140625" style="138"/>
    <col min="11439" max="11439" width="28.42578125" style="138" bestFit="1" customWidth="1"/>
    <col min="11440" max="11440" width="17.28515625" style="138" bestFit="1" customWidth="1"/>
    <col min="11441" max="11444" width="19.28515625" style="138" customWidth="1"/>
    <col min="11445" max="11446" width="11.7109375" style="138" customWidth="1"/>
    <col min="11447" max="11448" width="9.140625" style="138"/>
    <col min="11449" max="11449" width="45.28515625" style="138" bestFit="1" customWidth="1"/>
    <col min="11450" max="11450" width="19.140625" style="138" bestFit="1" customWidth="1"/>
    <col min="11451" max="11453" width="10.85546875" style="138" bestFit="1" customWidth="1"/>
    <col min="11454" max="11454" width="11.5703125" style="138" bestFit="1" customWidth="1"/>
    <col min="11455" max="11456" width="11.140625" style="138" bestFit="1" customWidth="1"/>
    <col min="11457" max="11457" width="10.7109375" style="138" bestFit="1" customWidth="1"/>
    <col min="11458" max="11459" width="9.140625" style="138"/>
    <col min="11460" max="11460" width="23" style="138" bestFit="1" customWidth="1"/>
    <col min="11461" max="11461" width="23.7109375" style="138" bestFit="1" customWidth="1"/>
    <col min="11462" max="11462" width="18.5703125" style="138" bestFit="1" customWidth="1"/>
    <col min="11463" max="11463" width="17" style="138" bestFit="1" customWidth="1"/>
    <col min="11464" max="11465" width="9.140625" style="138"/>
    <col min="11466" max="11466" width="27.42578125" style="138" customWidth="1"/>
    <col min="11467" max="11467" width="9.140625" style="138"/>
    <col min="11468" max="11471" width="15.7109375" style="138" customWidth="1"/>
    <col min="11472" max="11472" width="12.85546875" style="138" customWidth="1"/>
    <col min="11473" max="11473" width="12.28515625" style="138" customWidth="1"/>
    <col min="11474" max="11475" width="9.140625" style="138"/>
    <col min="11476" max="11476" width="26.140625" style="138" customWidth="1"/>
    <col min="11477" max="11477" width="9.140625" style="138"/>
    <col min="11478" max="11479" width="9.7109375" style="138" bestFit="1" customWidth="1"/>
    <col min="11480" max="11480" width="17.5703125" style="138" bestFit="1" customWidth="1"/>
    <col min="11481" max="11481" width="12.140625" style="138" customWidth="1"/>
    <col min="11482" max="11483" width="9.140625" style="138"/>
    <col min="11484" max="11484" width="20.42578125" style="138" customWidth="1"/>
    <col min="11485" max="11485" width="9.140625" style="138"/>
    <col min="11486" max="11486" width="9.7109375" style="138" customWidth="1"/>
    <col min="11487" max="11487" width="11.5703125" style="138" customWidth="1"/>
    <col min="11488" max="11488" width="13.85546875" style="138" customWidth="1"/>
    <col min="11489" max="11489" width="10.85546875" style="138" customWidth="1"/>
    <col min="11490" max="11491" width="9.140625" style="138"/>
    <col min="11492" max="11492" width="30.5703125" style="138" customWidth="1"/>
    <col min="11493" max="11493" width="16.28515625" style="138" bestFit="1" customWidth="1"/>
    <col min="11494" max="11494" width="12.85546875" style="138" bestFit="1" customWidth="1"/>
    <col min="11495" max="11495" width="16.5703125" style="138" bestFit="1" customWidth="1"/>
    <col min="11496" max="11496" width="11.5703125" style="138" bestFit="1" customWidth="1"/>
    <col min="11497" max="11497" width="9.140625" style="138"/>
    <col min="11498" max="11498" width="37.140625" style="138" customWidth="1"/>
    <col min="11499" max="11499" width="15.42578125" style="138" bestFit="1" customWidth="1"/>
    <col min="11500" max="11500" width="15" style="138" customWidth="1"/>
    <col min="11501" max="11501" width="16.140625" style="138" customWidth="1"/>
    <col min="11502" max="11502" width="15.42578125" style="138" bestFit="1" customWidth="1"/>
    <col min="11503" max="11503" width="15" style="138" bestFit="1" customWidth="1"/>
    <col min="11504" max="11504" width="12.85546875" style="138" customWidth="1"/>
    <col min="11505" max="11505" width="16.85546875" style="138" customWidth="1"/>
    <col min="11506" max="11617" width="9.140625" style="138"/>
    <col min="11618" max="11618" width="13.42578125" style="138" customWidth="1"/>
    <col min="11619" max="11619" width="34.7109375" style="138" customWidth="1"/>
    <col min="11620" max="11620" width="20.85546875" style="138" customWidth="1"/>
    <col min="11621" max="11621" width="13.28515625" style="138" customWidth="1"/>
    <col min="11622" max="11622" width="10.7109375" style="138" customWidth="1"/>
    <col min="11623" max="11623" width="11.5703125" style="138" customWidth="1"/>
    <col min="11624" max="11624" width="11" style="138" customWidth="1"/>
    <col min="11625" max="11625" width="11.140625" style="138" customWidth="1"/>
    <col min="11626" max="11626" width="11" style="138" customWidth="1"/>
    <col min="11627" max="11627" width="12" style="138" customWidth="1"/>
    <col min="11628" max="11628" width="12.140625" style="138" customWidth="1"/>
    <col min="11629" max="11629" width="10.7109375" style="138" customWidth="1"/>
    <col min="11630" max="11630" width="10.85546875" style="138" customWidth="1"/>
    <col min="11631" max="11631" width="12.28515625" style="138" customWidth="1"/>
    <col min="11632" max="11632" width="11" style="138" customWidth="1"/>
    <col min="11633" max="11633" width="13.42578125" style="138" bestFit="1" customWidth="1"/>
    <col min="11634" max="11634" width="13" style="138" bestFit="1" customWidth="1"/>
    <col min="11635" max="11635" width="14" style="138" bestFit="1" customWidth="1"/>
    <col min="11636" max="11636" width="16.140625" style="138" bestFit="1" customWidth="1"/>
    <col min="11637" max="11637" width="15.140625" style="138" customWidth="1"/>
    <col min="11638" max="11654" width="9.140625" style="138"/>
    <col min="11655" max="11655" width="25.5703125" style="138" bestFit="1" customWidth="1"/>
    <col min="11656" max="11656" width="37.28515625" style="138" bestFit="1" customWidth="1"/>
    <col min="11657" max="11657" width="11" style="138" bestFit="1" customWidth="1"/>
    <col min="11658" max="11658" width="12.42578125" style="138" bestFit="1" customWidth="1"/>
    <col min="11659" max="11659" width="9.140625" style="138"/>
    <col min="11660" max="11660" width="13.85546875" style="138" customWidth="1"/>
    <col min="11661" max="11661" width="12.28515625" style="138" customWidth="1"/>
    <col min="11662" max="11662" width="12.5703125" style="138" customWidth="1"/>
    <col min="11663" max="11663" width="12" style="138" customWidth="1"/>
    <col min="11664" max="11664" width="9.140625" style="138"/>
    <col min="11665" max="11665" width="62.140625" style="138" customWidth="1"/>
    <col min="11666" max="11666" width="19.28515625" style="138" customWidth="1"/>
    <col min="11667" max="11667" width="9.140625" style="138"/>
    <col min="11668" max="11668" width="32.140625" style="138" bestFit="1" customWidth="1"/>
    <col min="11669" max="11670" width="9.140625" style="138"/>
    <col min="11671" max="11671" width="13" style="138" bestFit="1" customWidth="1"/>
    <col min="11672" max="11672" width="7.85546875" style="138" bestFit="1" customWidth="1"/>
    <col min="11673" max="11673" width="9.140625" style="138"/>
    <col min="11674" max="11675" width="14.42578125" style="138" bestFit="1" customWidth="1"/>
    <col min="11676" max="11676" width="9.140625" style="138"/>
    <col min="11677" max="11677" width="14.28515625" style="138" bestFit="1" customWidth="1"/>
    <col min="11678" max="11678" width="13" style="138" bestFit="1" customWidth="1"/>
    <col min="11679" max="11689" width="6.28515625" style="138" bestFit="1" customWidth="1"/>
    <col min="11690" max="11692" width="6.7109375" style="138" customWidth="1"/>
    <col min="11693" max="11693" width="6.85546875" style="138" customWidth="1"/>
    <col min="11694" max="11694" width="9.140625" style="138"/>
    <col min="11695" max="11695" width="28.42578125" style="138" bestFit="1" customWidth="1"/>
    <col min="11696" max="11696" width="17.28515625" style="138" bestFit="1" customWidth="1"/>
    <col min="11697" max="11700" width="19.28515625" style="138" customWidth="1"/>
    <col min="11701" max="11702" width="11.7109375" style="138" customWidth="1"/>
    <col min="11703" max="11704" width="9.140625" style="138"/>
    <col min="11705" max="11705" width="45.28515625" style="138" bestFit="1" customWidth="1"/>
    <col min="11706" max="11706" width="19.140625" style="138" bestFit="1" customWidth="1"/>
    <col min="11707" max="11709" width="10.85546875" style="138" bestFit="1" customWidth="1"/>
    <col min="11710" max="11710" width="11.5703125" style="138" bestFit="1" customWidth="1"/>
    <col min="11711" max="11712" width="11.140625" style="138" bestFit="1" customWidth="1"/>
    <col min="11713" max="11713" width="10.7109375" style="138" bestFit="1" customWidth="1"/>
    <col min="11714" max="11715" width="9.140625" style="138"/>
    <col min="11716" max="11716" width="23" style="138" bestFit="1" customWidth="1"/>
    <col min="11717" max="11717" width="23.7109375" style="138" bestFit="1" customWidth="1"/>
    <col min="11718" max="11718" width="18.5703125" style="138" bestFit="1" customWidth="1"/>
    <col min="11719" max="11719" width="17" style="138" bestFit="1" customWidth="1"/>
    <col min="11720" max="11721" width="9.140625" style="138"/>
    <col min="11722" max="11722" width="27.42578125" style="138" customWidth="1"/>
    <col min="11723" max="11723" width="9.140625" style="138"/>
    <col min="11724" max="11727" width="15.7109375" style="138" customWidth="1"/>
    <col min="11728" max="11728" width="12.85546875" style="138" customWidth="1"/>
    <col min="11729" max="11729" width="12.28515625" style="138" customWidth="1"/>
    <col min="11730" max="11731" width="9.140625" style="138"/>
    <col min="11732" max="11732" width="26.140625" style="138" customWidth="1"/>
    <col min="11733" max="11733" width="9.140625" style="138"/>
    <col min="11734" max="11735" width="9.7109375" style="138" bestFit="1" customWidth="1"/>
    <col min="11736" max="11736" width="17.5703125" style="138" bestFit="1" customWidth="1"/>
    <col min="11737" max="11737" width="12.140625" style="138" customWidth="1"/>
    <col min="11738" max="11739" width="9.140625" style="138"/>
    <col min="11740" max="11740" width="20.42578125" style="138" customWidth="1"/>
    <col min="11741" max="11741" width="9.140625" style="138"/>
    <col min="11742" max="11742" width="9.7109375" style="138" customWidth="1"/>
    <col min="11743" max="11743" width="11.5703125" style="138" customWidth="1"/>
    <col min="11744" max="11744" width="13.85546875" style="138" customWidth="1"/>
    <col min="11745" max="11745" width="10.85546875" style="138" customWidth="1"/>
    <col min="11746" max="11747" width="9.140625" style="138"/>
    <col min="11748" max="11748" width="30.5703125" style="138" customWidth="1"/>
    <col min="11749" max="11749" width="16.28515625" style="138" bestFit="1" customWidth="1"/>
    <col min="11750" max="11750" width="12.85546875" style="138" bestFit="1" customWidth="1"/>
    <col min="11751" max="11751" width="16.5703125" style="138" bestFit="1" customWidth="1"/>
    <col min="11752" max="11752" width="11.5703125" style="138" bestFit="1" customWidth="1"/>
    <col min="11753" max="11753" width="9.140625" style="138"/>
    <col min="11754" max="11754" width="37.140625" style="138" customWidth="1"/>
    <col min="11755" max="11755" width="15.42578125" style="138" bestFit="1" customWidth="1"/>
    <col min="11756" max="11756" width="15" style="138" customWidth="1"/>
    <col min="11757" max="11757" width="16.140625" style="138" customWidth="1"/>
    <col min="11758" max="11758" width="15.42578125" style="138" bestFit="1" customWidth="1"/>
    <col min="11759" max="11759" width="15" style="138" bestFit="1" customWidth="1"/>
    <col min="11760" max="11760" width="12.85546875" style="138" customWidth="1"/>
    <col min="11761" max="11761" width="16.85546875" style="138" customWidth="1"/>
    <col min="11762" max="11873" width="9.140625" style="138"/>
    <col min="11874" max="11874" width="13.42578125" style="138" customWidth="1"/>
    <col min="11875" max="11875" width="34.7109375" style="138" customWidth="1"/>
    <col min="11876" max="11876" width="20.85546875" style="138" customWidth="1"/>
    <col min="11877" max="11877" width="13.28515625" style="138" customWidth="1"/>
    <col min="11878" max="11878" width="10.7109375" style="138" customWidth="1"/>
    <col min="11879" max="11879" width="11.5703125" style="138" customWidth="1"/>
    <col min="11880" max="11880" width="11" style="138" customWidth="1"/>
    <col min="11881" max="11881" width="11.140625" style="138" customWidth="1"/>
    <col min="11882" max="11882" width="11" style="138" customWidth="1"/>
    <col min="11883" max="11883" width="12" style="138" customWidth="1"/>
    <col min="11884" max="11884" width="12.140625" style="138" customWidth="1"/>
    <col min="11885" max="11885" width="10.7109375" style="138" customWidth="1"/>
    <col min="11886" max="11886" width="10.85546875" style="138" customWidth="1"/>
    <col min="11887" max="11887" width="12.28515625" style="138" customWidth="1"/>
    <col min="11888" max="11888" width="11" style="138" customWidth="1"/>
    <col min="11889" max="11889" width="13.42578125" style="138" bestFit="1" customWidth="1"/>
    <col min="11890" max="11890" width="13" style="138" bestFit="1" customWidth="1"/>
    <col min="11891" max="11891" width="14" style="138" bestFit="1" customWidth="1"/>
    <col min="11892" max="11892" width="16.140625" style="138" bestFit="1" customWidth="1"/>
    <col min="11893" max="11893" width="15.140625" style="138" customWidth="1"/>
    <col min="11894" max="11910" width="9.140625" style="138"/>
    <col min="11911" max="11911" width="25.5703125" style="138" bestFit="1" customWidth="1"/>
    <col min="11912" max="11912" width="37.28515625" style="138" bestFit="1" customWidth="1"/>
    <col min="11913" max="11913" width="11" style="138" bestFit="1" customWidth="1"/>
    <col min="11914" max="11914" width="12.42578125" style="138" bestFit="1" customWidth="1"/>
    <col min="11915" max="11915" width="9.140625" style="138"/>
    <col min="11916" max="11916" width="13.85546875" style="138" customWidth="1"/>
    <col min="11917" max="11917" width="12.28515625" style="138" customWidth="1"/>
    <col min="11918" max="11918" width="12.5703125" style="138" customWidth="1"/>
    <col min="11919" max="11919" width="12" style="138" customWidth="1"/>
    <col min="11920" max="11920" width="9.140625" style="138"/>
    <col min="11921" max="11921" width="62.140625" style="138" customWidth="1"/>
    <col min="11922" max="11922" width="19.28515625" style="138" customWidth="1"/>
    <col min="11923" max="11923" width="9.140625" style="138"/>
    <col min="11924" max="11924" width="32.140625" style="138" bestFit="1" customWidth="1"/>
    <col min="11925" max="11926" width="9.140625" style="138"/>
    <col min="11927" max="11927" width="13" style="138" bestFit="1" customWidth="1"/>
    <col min="11928" max="11928" width="7.85546875" style="138" bestFit="1" customWidth="1"/>
    <col min="11929" max="11929" width="9.140625" style="138"/>
    <col min="11930" max="11931" width="14.42578125" style="138" bestFit="1" customWidth="1"/>
    <col min="11932" max="11932" width="9.140625" style="138"/>
    <col min="11933" max="11933" width="14.28515625" style="138" bestFit="1" customWidth="1"/>
    <col min="11934" max="11934" width="13" style="138" bestFit="1" customWidth="1"/>
    <col min="11935" max="11945" width="6.28515625" style="138" bestFit="1" customWidth="1"/>
    <col min="11946" max="11948" width="6.7109375" style="138" customWidth="1"/>
    <col min="11949" max="11949" width="6.85546875" style="138" customWidth="1"/>
    <col min="11950" max="11950" width="9.140625" style="138"/>
    <col min="11951" max="11951" width="28.42578125" style="138" bestFit="1" customWidth="1"/>
    <col min="11952" max="11952" width="17.28515625" style="138" bestFit="1" customWidth="1"/>
    <col min="11953" max="11956" width="19.28515625" style="138" customWidth="1"/>
    <col min="11957" max="11958" width="11.7109375" style="138" customWidth="1"/>
    <col min="11959" max="11960" width="9.140625" style="138"/>
    <col min="11961" max="11961" width="45.28515625" style="138" bestFit="1" customWidth="1"/>
    <col min="11962" max="11962" width="19.140625" style="138" bestFit="1" customWidth="1"/>
    <col min="11963" max="11965" width="10.85546875" style="138" bestFit="1" customWidth="1"/>
    <col min="11966" max="11966" width="11.5703125" style="138" bestFit="1" customWidth="1"/>
    <col min="11967" max="11968" width="11.140625" style="138" bestFit="1" customWidth="1"/>
    <col min="11969" max="11969" width="10.7109375" style="138" bestFit="1" customWidth="1"/>
    <col min="11970" max="11971" width="9.140625" style="138"/>
    <col min="11972" max="11972" width="23" style="138" bestFit="1" customWidth="1"/>
    <col min="11973" max="11973" width="23.7109375" style="138" bestFit="1" customWidth="1"/>
    <col min="11974" max="11974" width="18.5703125" style="138" bestFit="1" customWidth="1"/>
    <col min="11975" max="11975" width="17" style="138" bestFit="1" customWidth="1"/>
    <col min="11976" max="11977" width="9.140625" style="138"/>
    <col min="11978" max="11978" width="27.42578125" style="138" customWidth="1"/>
    <col min="11979" max="11979" width="9.140625" style="138"/>
    <col min="11980" max="11983" width="15.7109375" style="138" customWidth="1"/>
    <col min="11984" max="11984" width="12.85546875" style="138" customWidth="1"/>
    <col min="11985" max="11985" width="12.28515625" style="138" customWidth="1"/>
    <col min="11986" max="11987" width="9.140625" style="138"/>
    <col min="11988" max="11988" width="26.140625" style="138" customWidth="1"/>
    <col min="11989" max="11989" width="9.140625" style="138"/>
    <col min="11990" max="11991" width="9.7109375" style="138" bestFit="1" customWidth="1"/>
    <col min="11992" max="11992" width="17.5703125" style="138" bestFit="1" customWidth="1"/>
    <col min="11993" max="11993" width="12.140625" style="138" customWidth="1"/>
    <col min="11994" max="11995" width="9.140625" style="138"/>
    <col min="11996" max="11996" width="20.42578125" style="138" customWidth="1"/>
    <col min="11997" max="11997" width="9.140625" style="138"/>
    <col min="11998" max="11998" width="9.7109375" style="138" customWidth="1"/>
    <col min="11999" max="11999" width="11.5703125" style="138" customWidth="1"/>
    <col min="12000" max="12000" width="13.85546875" style="138" customWidth="1"/>
    <col min="12001" max="12001" width="10.85546875" style="138" customWidth="1"/>
    <col min="12002" max="12003" width="9.140625" style="138"/>
    <col min="12004" max="12004" width="30.5703125" style="138" customWidth="1"/>
    <col min="12005" max="12005" width="16.28515625" style="138" bestFit="1" customWidth="1"/>
    <col min="12006" max="12006" width="12.85546875" style="138" bestFit="1" customWidth="1"/>
    <col min="12007" max="12007" width="16.5703125" style="138" bestFit="1" customWidth="1"/>
    <col min="12008" max="12008" width="11.5703125" style="138" bestFit="1" customWidth="1"/>
    <col min="12009" max="12009" width="9.140625" style="138"/>
    <col min="12010" max="12010" width="37.140625" style="138" customWidth="1"/>
    <col min="12011" max="12011" width="15.42578125" style="138" bestFit="1" customWidth="1"/>
    <col min="12012" max="12012" width="15" style="138" customWidth="1"/>
    <col min="12013" max="12013" width="16.140625" style="138" customWidth="1"/>
    <col min="12014" max="12014" width="15.42578125" style="138" bestFit="1" customWidth="1"/>
    <col min="12015" max="12015" width="15" style="138" bestFit="1" customWidth="1"/>
    <col min="12016" max="12016" width="12.85546875" style="138" customWidth="1"/>
    <col min="12017" max="12017" width="16.85546875" style="138" customWidth="1"/>
    <col min="12018" max="12129" width="9.140625" style="138"/>
    <col min="12130" max="12130" width="13.42578125" style="138" customWidth="1"/>
    <col min="12131" max="12131" width="34.7109375" style="138" customWidth="1"/>
    <col min="12132" max="12132" width="20.85546875" style="138" customWidth="1"/>
    <col min="12133" max="12133" width="13.28515625" style="138" customWidth="1"/>
    <col min="12134" max="12134" width="10.7109375" style="138" customWidth="1"/>
    <col min="12135" max="12135" width="11.5703125" style="138" customWidth="1"/>
    <col min="12136" max="12136" width="11" style="138" customWidth="1"/>
    <col min="12137" max="12137" width="11.140625" style="138" customWidth="1"/>
    <col min="12138" max="12138" width="11" style="138" customWidth="1"/>
    <col min="12139" max="12139" width="12" style="138" customWidth="1"/>
    <col min="12140" max="12140" width="12.140625" style="138" customWidth="1"/>
    <col min="12141" max="12141" width="10.7109375" style="138" customWidth="1"/>
    <col min="12142" max="12142" width="10.85546875" style="138" customWidth="1"/>
    <col min="12143" max="12143" width="12.28515625" style="138" customWidth="1"/>
    <col min="12144" max="12144" width="11" style="138" customWidth="1"/>
    <col min="12145" max="12145" width="13.42578125" style="138" bestFit="1" customWidth="1"/>
    <col min="12146" max="12146" width="13" style="138" bestFit="1" customWidth="1"/>
    <col min="12147" max="12147" width="14" style="138" bestFit="1" customWidth="1"/>
    <col min="12148" max="12148" width="16.140625" style="138" bestFit="1" customWidth="1"/>
    <col min="12149" max="12149" width="15.140625" style="138" customWidth="1"/>
    <col min="12150" max="12166" width="9.140625" style="138"/>
    <col min="12167" max="12167" width="25.5703125" style="138" bestFit="1" customWidth="1"/>
    <col min="12168" max="12168" width="37.28515625" style="138" bestFit="1" customWidth="1"/>
    <col min="12169" max="12169" width="11" style="138" bestFit="1" customWidth="1"/>
    <col min="12170" max="12170" width="12.42578125" style="138" bestFit="1" customWidth="1"/>
    <col min="12171" max="12171" width="9.140625" style="138"/>
    <col min="12172" max="12172" width="13.85546875" style="138" customWidth="1"/>
    <col min="12173" max="12173" width="12.28515625" style="138" customWidth="1"/>
    <col min="12174" max="12174" width="12.5703125" style="138" customWidth="1"/>
    <col min="12175" max="12175" width="12" style="138" customWidth="1"/>
    <col min="12176" max="12176" width="9.140625" style="138"/>
    <col min="12177" max="12177" width="62.140625" style="138" customWidth="1"/>
    <col min="12178" max="12178" width="19.28515625" style="138" customWidth="1"/>
    <col min="12179" max="12179" width="9.140625" style="138"/>
    <col min="12180" max="12180" width="32.140625" style="138" bestFit="1" customWidth="1"/>
    <col min="12181" max="12182" width="9.140625" style="138"/>
    <col min="12183" max="12183" width="13" style="138" bestFit="1" customWidth="1"/>
    <col min="12184" max="12184" width="7.85546875" style="138" bestFit="1" customWidth="1"/>
    <col min="12185" max="12185" width="9.140625" style="138"/>
    <col min="12186" max="12187" width="14.42578125" style="138" bestFit="1" customWidth="1"/>
    <col min="12188" max="12188" width="9.140625" style="138"/>
    <col min="12189" max="12189" width="14.28515625" style="138" bestFit="1" customWidth="1"/>
    <col min="12190" max="12190" width="13" style="138" bestFit="1" customWidth="1"/>
    <col min="12191" max="12201" width="6.28515625" style="138" bestFit="1" customWidth="1"/>
    <col min="12202" max="12204" width="6.7109375" style="138" customWidth="1"/>
    <col min="12205" max="12205" width="6.85546875" style="138" customWidth="1"/>
    <col min="12206" max="12206" width="9.140625" style="138"/>
    <col min="12207" max="12207" width="28.42578125" style="138" bestFit="1" customWidth="1"/>
    <col min="12208" max="12208" width="17.28515625" style="138" bestFit="1" customWidth="1"/>
    <col min="12209" max="12212" width="19.28515625" style="138" customWidth="1"/>
    <col min="12213" max="12214" width="11.7109375" style="138" customWidth="1"/>
    <col min="12215" max="12216" width="9.140625" style="138"/>
    <col min="12217" max="12217" width="45.28515625" style="138" bestFit="1" customWidth="1"/>
    <col min="12218" max="12218" width="19.140625" style="138" bestFit="1" customWidth="1"/>
    <col min="12219" max="12221" width="10.85546875" style="138" bestFit="1" customWidth="1"/>
    <col min="12222" max="12222" width="11.5703125" style="138" bestFit="1" customWidth="1"/>
    <col min="12223" max="12224" width="11.140625" style="138" bestFit="1" customWidth="1"/>
    <col min="12225" max="12225" width="10.7109375" style="138" bestFit="1" customWidth="1"/>
    <col min="12226" max="12227" width="9.140625" style="138"/>
    <col min="12228" max="12228" width="23" style="138" bestFit="1" customWidth="1"/>
    <col min="12229" max="12229" width="23.7109375" style="138" bestFit="1" customWidth="1"/>
    <col min="12230" max="12230" width="18.5703125" style="138" bestFit="1" customWidth="1"/>
    <col min="12231" max="12231" width="17" style="138" bestFit="1" customWidth="1"/>
    <col min="12232" max="12233" width="9.140625" style="138"/>
    <col min="12234" max="12234" width="27.42578125" style="138" customWidth="1"/>
    <col min="12235" max="12235" width="9.140625" style="138"/>
    <col min="12236" max="12239" width="15.7109375" style="138" customWidth="1"/>
    <col min="12240" max="12240" width="12.85546875" style="138" customWidth="1"/>
    <col min="12241" max="12241" width="12.28515625" style="138" customWidth="1"/>
    <col min="12242" max="12243" width="9.140625" style="138"/>
    <col min="12244" max="12244" width="26.140625" style="138" customWidth="1"/>
    <col min="12245" max="12245" width="9.140625" style="138"/>
    <col min="12246" max="12247" width="9.7109375" style="138" bestFit="1" customWidth="1"/>
    <col min="12248" max="12248" width="17.5703125" style="138" bestFit="1" customWidth="1"/>
    <col min="12249" max="12249" width="12.140625" style="138" customWidth="1"/>
    <col min="12250" max="12251" width="9.140625" style="138"/>
    <col min="12252" max="12252" width="20.42578125" style="138" customWidth="1"/>
    <col min="12253" max="12253" width="9.140625" style="138"/>
    <col min="12254" max="12254" width="9.7109375" style="138" customWidth="1"/>
    <col min="12255" max="12255" width="11.5703125" style="138" customWidth="1"/>
    <col min="12256" max="12256" width="13.85546875" style="138" customWidth="1"/>
    <col min="12257" max="12257" width="10.85546875" style="138" customWidth="1"/>
    <col min="12258" max="12259" width="9.140625" style="138"/>
    <col min="12260" max="12260" width="30.5703125" style="138" customWidth="1"/>
    <col min="12261" max="12261" width="16.28515625" style="138" bestFit="1" customWidth="1"/>
    <col min="12262" max="12262" width="12.85546875" style="138" bestFit="1" customWidth="1"/>
    <col min="12263" max="12263" width="16.5703125" style="138" bestFit="1" customWidth="1"/>
    <col min="12264" max="12264" width="11.5703125" style="138" bestFit="1" customWidth="1"/>
    <col min="12265" max="12265" width="9.140625" style="138"/>
    <col min="12266" max="12266" width="37.140625" style="138" customWidth="1"/>
    <col min="12267" max="12267" width="15.42578125" style="138" bestFit="1" customWidth="1"/>
    <col min="12268" max="12268" width="15" style="138" customWidth="1"/>
    <col min="12269" max="12269" width="16.140625" style="138" customWidth="1"/>
    <col min="12270" max="12270" width="15.42578125" style="138" bestFit="1" customWidth="1"/>
    <col min="12271" max="12271" width="15" style="138" bestFit="1" customWidth="1"/>
    <col min="12272" max="12272" width="12.85546875" style="138" customWidth="1"/>
    <col min="12273" max="12273" width="16.85546875" style="138" customWidth="1"/>
    <col min="12274" max="12385" width="9.140625" style="138"/>
    <col min="12386" max="12386" width="13.42578125" style="138" customWidth="1"/>
    <col min="12387" max="12387" width="34.7109375" style="138" customWidth="1"/>
    <col min="12388" max="12388" width="20.85546875" style="138" customWidth="1"/>
    <col min="12389" max="12389" width="13.28515625" style="138" customWidth="1"/>
    <col min="12390" max="12390" width="10.7109375" style="138" customWidth="1"/>
    <col min="12391" max="12391" width="11.5703125" style="138" customWidth="1"/>
    <col min="12392" max="12392" width="11" style="138" customWidth="1"/>
    <col min="12393" max="12393" width="11.140625" style="138" customWidth="1"/>
    <col min="12394" max="12394" width="11" style="138" customWidth="1"/>
    <col min="12395" max="12395" width="12" style="138" customWidth="1"/>
    <col min="12396" max="12396" width="12.140625" style="138" customWidth="1"/>
    <col min="12397" max="12397" width="10.7109375" style="138" customWidth="1"/>
    <col min="12398" max="12398" width="10.85546875" style="138" customWidth="1"/>
    <col min="12399" max="12399" width="12.28515625" style="138" customWidth="1"/>
    <col min="12400" max="12400" width="11" style="138" customWidth="1"/>
    <col min="12401" max="12401" width="13.42578125" style="138" bestFit="1" customWidth="1"/>
    <col min="12402" max="12402" width="13" style="138" bestFit="1" customWidth="1"/>
    <col min="12403" max="12403" width="14" style="138" bestFit="1" customWidth="1"/>
    <col min="12404" max="12404" width="16.140625" style="138" bestFit="1" customWidth="1"/>
    <col min="12405" max="12405" width="15.140625" style="138" customWidth="1"/>
    <col min="12406" max="12422" width="9.140625" style="138"/>
    <col min="12423" max="12423" width="25.5703125" style="138" bestFit="1" customWidth="1"/>
    <col min="12424" max="12424" width="37.28515625" style="138" bestFit="1" customWidth="1"/>
    <col min="12425" max="12425" width="11" style="138" bestFit="1" customWidth="1"/>
    <col min="12426" max="12426" width="12.42578125" style="138" bestFit="1" customWidth="1"/>
    <col min="12427" max="12427" width="9.140625" style="138"/>
    <col min="12428" max="12428" width="13.85546875" style="138" customWidth="1"/>
    <col min="12429" max="12429" width="12.28515625" style="138" customWidth="1"/>
    <col min="12430" max="12430" width="12.5703125" style="138" customWidth="1"/>
    <col min="12431" max="12431" width="12" style="138" customWidth="1"/>
    <col min="12432" max="12432" width="9.140625" style="138"/>
    <col min="12433" max="12433" width="62.140625" style="138" customWidth="1"/>
    <col min="12434" max="12434" width="19.28515625" style="138" customWidth="1"/>
    <col min="12435" max="12435" width="9.140625" style="138"/>
    <col min="12436" max="12436" width="32.140625" style="138" bestFit="1" customWidth="1"/>
    <col min="12437" max="12438" width="9.140625" style="138"/>
    <col min="12439" max="12439" width="13" style="138" bestFit="1" customWidth="1"/>
    <col min="12440" max="12440" width="7.85546875" style="138" bestFit="1" customWidth="1"/>
    <col min="12441" max="12441" width="9.140625" style="138"/>
    <col min="12442" max="12443" width="14.42578125" style="138" bestFit="1" customWidth="1"/>
    <col min="12444" max="12444" width="9.140625" style="138"/>
    <col min="12445" max="12445" width="14.28515625" style="138" bestFit="1" customWidth="1"/>
    <col min="12446" max="12446" width="13" style="138" bestFit="1" customWidth="1"/>
    <col min="12447" max="12457" width="6.28515625" style="138" bestFit="1" customWidth="1"/>
    <col min="12458" max="12460" width="6.7109375" style="138" customWidth="1"/>
    <col min="12461" max="12461" width="6.85546875" style="138" customWidth="1"/>
    <col min="12462" max="12462" width="9.140625" style="138"/>
    <col min="12463" max="12463" width="28.42578125" style="138" bestFit="1" customWidth="1"/>
    <col min="12464" max="12464" width="17.28515625" style="138" bestFit="1" customWidth="1"/>
    <col min="12465" max="12468" width="19.28515625" style="138" customWidth="1"/>
    <col min="12469" max="12470" width="11.7109375" style="138" customWidth="1"/>
    <col min="12471" max="12472" width="9.140625" style="138"/>
    <col min="12473" max="12473" width="45.28515625" style="138" bestFit="1" customWidth="1"/>
    <col min="12474" max="12474" width="19.140625" style="138" bestFit="1" customWidth="1"/>
    <col min="12475" max="12477" width="10.85546875" style="138" bestFit="1" customWidth="1"/>
    <col min="12478" max="12478" width="11.5703125" style="138" bestFit="1" customWidth="1"/>
    <col min="12479" max="12480" width="11.140625" style="138" bestFit="1" customWidth="1"/>
    <col min="12481" max="12481" width="10.7109375" style="138" bestFit="1" customWidth="1"/>
    <col min="12482" max="12483" width="9.140625" style="138"/>
    <col min="12484" max="12484" width="23" style="138" bestFit="1" customWidth="1"/>
    <col min="12485" max="12485" width="23.7109375" style="138" bestFit="1" customWidth="1"/>
    <col min="12486" max="12486" width="18.5703125" style="138" bestFit="1" customWidth="1"/>
    <col min="12487" max="12487" width="17" style="138" bestFit="1" customWidth="1"/>
    <col min="12488" max="12489" width="9.140625" style="138"/>
    <col min="12490" max="12490" width="27.42578125" style="138" customWidth="1"/>
    <col min="12491" max="12491" width="9.140625" style="138"/>
    <col min="12492" max="12495" width="15.7109375" style="138" customWidth="1"/>
    <col min="12496" max="12496" width="12.85546875" style="138" customWidth="1"/>
    <col min="12497" max="12497" width="12.28515625" style="138" customWidth="1"/>
    <col min="12498" max="12499" width="9.140625" style="138"/>
    <col min="12500" max="12500" width="26.140625" style="138" customWidth="1"/>
    <col min="12501" max="12501" width="9.140625" style="138"/>
    <col min="12502" max="12503" width="9.7109375" style="138" bestFit="1" customWidth="1"/>
    <col min="12504" max="12504" width="17.5703125" style="138" bestFit="1" customWidth="1"/>
    <col min="12505" max="12505" width="12.140625" style="138" customWidth="1"/>
    <col min="12506" max="12507" width="9.140625" style="138"/>
    <col min="12508" max="12508" width="20.42578125" style="138" customWidth="1"/>
    <col min="12509" max="12509" width="9.140625" style="138"/>
    <col min="12510" max="12510" width="9.7109375" style="138" customWidth="1"/>
    <col min="12511" max="12511" width="11.5703125" style="138" customWidth="1"/>
    <col min="12512" max="12512" width="13.85546875" style="138" customWidth="1"/>
    <col min="12513" max="12513" width="10.85546875" style="138" customWidth="1"/>
    <col min="12514" max="12515" width="9.140625" style="138"/>
    <col min="12516" max="12516" width="30.5703125" style="138" customWidth="1"/>
    <col min="12517" max="12517" width="16.28515625" style="138" bestFit="1" customWidth="1"/>
    <col min="12518" max="12518" width="12.85546875" style="138" bestFit="1" customWidth="1"/>
    <col min="12519" max="12519" width="16.5703125" style="138" bestFit="1" customWidth="1"/>
    <col min="12520" max="12520" width="11.5703125" style="138" bestFit="1" customWidth="1"/>
    <col min="12521" max="12521" width="9.140625" style="138"/>
    <col min="12522" max="12522" width="37.140625" style="138" customWidth="1"/>
    <col min="12523" max="12523" width="15.42578125" style="138" bestFit="1" customWidth="1"/>
    <col min="12524" max="12524" width="15" style="138" customWidth="1"/>
    <col min="12525" max="12525" width="16.140625" style="138" customWidth="1"/>
    <col min="12526" max="12526" width="15.42578125" style="138" bestFit="1" customWidth="1"/>
    <col min="12527" max="12527" width="15" style="138" bestFit="1" customWidth="1"/>
    <col min="12528" max="12528" width="12.85546875" style="138" customWidth="1"/>
    <col min="12529" max="12529" width="16.85546875" style="138" customWidth="1"/>
    <col min="12530" max="12641" width="9.140625" style="138"/>
    <col min="12642" max="12642" width="13.42578125" style="138" customWidth="1"/>
    <col min="12643" max="12643" width="34.7109375" style="138" customWidth="1"/>
    <col min="12644" max="12644" width="20.85546875" style="138" customWidth="1"/>
    <col min="12645" max="12645" width="13.28515625" style="138" customWidth="1"/>
    <col min="12646" max="12646" width="10.7109375" style="138" customWidth="1"/>
    <col min="12647" max="12647" width="11.5703125" style="138" customWidth="1"/>
    <col min="12648" max="12648" width="11" style="138" customWidth="1"/>
    <col min="12649" max="12649" width="11.140625" style="138" customWidth="1"/>
    <col min="12650" max="12650" width="11" style="138" customWidth="1"/>
    <col min="12651" max="12651" width="12" style="138" customWidth="1"/>
    <col min="12652" max="12652" width="12.140625" style="138" customWidth="1"/>
    <col min="12653" max="12653" width="10.7109375" style="138" customWidth="1"/>
    <col min="12654" max="12654" width="10.85546875" style="138" customWidth="1"/>
    <col min="12655" max="12655" width="12.28515625" style="138" customWidth="1"/>
    <col min="12656" max="12656" width="11" style="138" customWidth="1"/>
    <col min="12657" max="12657" width="13.42578125" style="138" bestFit="1" customWidth="1"/>
    <col min="12658" max="12658" width="13" style="138" bestFit="1" customWidth="1"/>
    <col min="12659" max="12659" width="14" style="138" bestFit="1" customWidth="1"/>
    <col min="12660" max="12660" width="16.140625" style="138" bestFit="1" customWidth="1"/>
    <col min="12661" max="12661" width="15.140625" style="138" customWidth="1"/>
    <col min="12662" max="12678" width="9.140625" style="138"/>
    <col min="12679" max="12679" width="25.5703125" style="138" bestFit="1" customWidth="1"/>
    <col min="12680" max="12680" width="37.28515625" style="138" bestFit="1" customWidth="1"/>
    <col min="12681" max="12681" width="11" style="138" bestFit="1" customWidth="1"/>
    <col min="12682" max="12682" width="12.42578125" style="138" bestFit="1" customWidth="1"/>
    <col min="12683" max="12683" width="9.140625" style="138"/>
    <col min="12684" max="12684" width="13.85546875" style="138" customWidth="1"/>
    <col min="12685" max="12685" width="12.28515625" style="138" customWidth="1"/>
    <col min="12686" max="12686" width="12.5703125" style="138" customWidth="1"/>
    <col min="12687" max="12687" width="12" style="138" customWidth="1"/>
    <col min="12688" max="12688" width="9.140625" style="138"/>
    <col min="12689" max="12689" width="62.140625" style="138" customWidth="1"/>
    <col min="12690" max="12690" width="19.28515625" style="138" customWidth="1"/>
    <col min="12691" max="12691" width="9.140625" style="138"/>
    <col min="12692" max="12692" width="32.140625" style="138" bestFit="1" customWidth="1"/>
    <col min="12693" max="12694" width="9.140625" style="138"/>
    <col min="12695" max="12695" width="13" style="138" bestFit="1" customWidth="1"/>
    <col min="12696" max="12696" width="7.85546875" style="138" bestFit="1" customWidth="1"/>
    <col min="12697" max="12697" width="9.140625" style="138"/>
    <col min="12698" max="12699" width="14.42578125" style="138" bestFit="1" customWidth="1"/>
    <col min="12700" max="12700" width="9.140625" style="138"/>
    <col min="12701" max="12701" width="14.28515625" style="138" bestFit="1" customWidth="1"/>
    <col min="12702" max="12702" width="13" style="138" bestFit="1" customWidth="1"/>
    <col min="12703" max="12713" width="6.28515625" style="138" bestFit="1" customWidth="1"/>
    <col min="12714" max="12716" width="6.7109375" style="138" customWidth="1"/>
    <col min="12717" max="12717" width="6.85546875" style="138" customWidth="1"/>
    <col min="12718" max="12718" width="9.140625" style="138"/>
    <col min="12719" max="12719" width="28.42578125" style="138" bestFit="1" customWidth="1"/>
    <col min="12720" max="12720" width="17.28515625" style="138" bestFit="1" customWidth="1"/>
    <col min="12721" max="12724" width="19.28515625" style="138" customWidth="1"/>
    <col min="12725" max="12726" width="11.7109375" style="138" customWidth="1"/>
    <col min="12727" max="12728" width="9.140625" style="138"/>
    <col min="12729" max="12729" width="45.28515625" style="138" bestFit="1" customWidth="1"/>
    <col min="12730" max="12730" width="19.140625" style="138" bestFit="1" customWidth="1"/>
    <col min="12731" max="12733" width="10.85546875" style="138" bestFit="1" customWidth="1"/>
    <col min="12734" max="12734" width="11.5703125" style="138" bestFit="1" customWidth="1"/>
    <col min="12735" max="12736" width="11.140625" style="138" bestFit="1" customWidth="1"/>
    <col min="12737" max="12737" width="10.7109375" style="138" bestFit="1" customWidth="1"/>
    <col min="12738" max="12739" width="9.140625" style="138"/>
    <col min="12740" max="12740" width="23" style="138" bestFit="1" customWidth="1"/>
    <col min="12741" max="12741" width="23.7109375" style="138" bestFit="1" customWidth="1"/>
    <col min="12742" max="12742" width="18.5703125" style="138" bestFit="1" customWidth="1"/>
    <col min="12743" max="12743" width="17" style="138" bestFit="1" customWidth="1"/>
    <col min="12744" max="12745" width="9.140625" style="138"/>
    <col min="12746" max="12746" width="27.42578125" style="138" customWidth="1"/>
    <col min="12747" max="12747" width="9.140625" style="138"/>
    <col min="12748" max="12751" width="15.7109375" style="138" customWidth="1"/>
    <col min="12752" max="12752" width="12.85546875" style="138" customWidth="1"/>
    <col min="12753" max="12753" width="12.28515625" style="138" customWidth="1"/>
    <col min="12754" max="12755" width="9.140625" style="138"/>
    <col min="12756" max="12756" width="26.140625" style="138" customWidth="1"/>
    <col min="12757" max="12757" width="9.140625" style="138"/>
    <col min="12758" max="12759" width="9.7109375" style="138" bestFit="1" customWidth="1"/>
    <col min="12760" max="12760" width="17.5703125" style="138" bestFit="1" customWidth="1"/>
    <col min="12761" max="12761" width="12.140625" style="138" customWidth="1"/>
    <col min="12762" max="12763" width="9.140625" style="138"/>
    <col min="12764" max="12764" width="20.42578125" style="138" customWidth="1"/>
    <col min="12765" max="12765" width="9.140625" style="138"/>
    <col min="12766" max="12766" width="9.7109375" style="138" customWidth="1"/>
    <col min="12767" max="12767" width="11.5703125" style="138" customWidth="1"/>
    <col min="12768" max="12768" width="13.85546875" style="138" customWidth="1"/>
    <col min="12769" max="12769" width="10.85546875" style="138" customWidth="1"/>
    <col min="12770" max="12771" width="9.140625" style="138"/>
    <col min="12772" max="12772" width="30.5703125" style="138" customWidth="1"/>
    <col min="12773" max="12773" width="16.28515625" style="138" bestFit="1" customWidth="1"/>
    <col min="12774" max="12774" width="12.85546875" style="138" bestFit="1" customWidth="1"/>
    <col min="12775" max="12775" width="16.5703125" style="138" bestFit="1" customWidth="1"/>
    <col min="12776" max="12776" width="11.5703125" style="138" bestFit="1" customWidth="1"/>
    <col min="12777" max="12777" width="9.140625" style="138"/>
    <col min="12778" max="12778" width="37.140625" style="138" customWidth="1"/>
    <col min="12779" max="12779" width="15.42578125" style="138" bestFit="1" customWidth="1"/>
    <col min="12780" max="12780" width="15" style="138" customWidth="1"/>
    <col min="12781" max="12781" width="16.140625" style="138" customWidth="1"/>
    <col min="12782" max="12782" width="15.42578125" style="138" bestFit="1" customWidth="1"/>
    <col min="12783" max="12783" width="15" style="138" bestFit="1" customWidth="1"/>
    <col min="12784" max="12784" width="12.85546875" style="138" customWidth="1"/>
    <col min="12785" max="12785" width="16.85546875" style="138" customWidth="1"/>
    <col min="12786" max="12897" width="9.140625" style="138"/>
    <col min="12898" max="12898" width="13.42578125" style="138" customWidth="1"/>
    <col min="12899" max="12899" width="34.7109375" style="138" customWidth="1"/>
    <col min="12900" max="12900" width="20.85546875" style="138" customWidth="1"/>
    <col min="12901" max="12901" width="13.28515625" style="138" customWidth="1"/>
    <col min="12902" max="12902" width="10.7109375" style="138" customWidth="1"/>
    <col min="12903" max="12903" width="11.5703125" style="138" customWidth="1"/>
    <col min="12904" max="12904" width="11" style="138" customWidth="1"/>
    <col min="12905" max="12905" width="11.140625" style="138" customWidth="1"/>
    <col min="12906" max="12906" width="11" style="138" customWidth="1"/>
    <col min="12907" max="12907" width="12" style="138" customWidth="1"/>
    <col min="12908" max="12908" width="12.140625" style="138" customWidth="1"/>
    <col min="12909" max="12909" width="10.7109375" style="138" customWidth="1"/>
    <col min="12910" max="12910" width="10.85546875" style="138" customWidth="1"/>
    <col min="12911" max="12911" width="12.28515625" style="138" customWidth="1"/>
    <col min="12912" max="12912" width="11" style="138" customWidth="1"/>
    <col min="12913" max="12913" width="13.42578125" style="138" bestFit="1" customWidth="1"/>
    <col min="12914" max="12914" width="13" style="138" bestFit="1" customWidth="1"/>
    <col min="12915" max="12915" width="14" style="138" bestFit="1" customWidth="1"/>
    <col min="12916" max="12916" width="16.140625" style="138" bestFit="1" customWidth="1"/>
    <col min="12917" max="12917" width="15.140625" style="138" customWidth="1"/>
    <col min="12918" max="12934" width="9.140625" style="138"/>
    <col min="12935" max="12935" width="25.5703125" style="138" bestFit="1" customWidth="1"/>
    <col min="12936" max="12936" width="37.28515625" style="138" bestFit="1" customWidth="1"/>
    <col min="12937" max="12937" width="11" style="138" bestFit="1" customWidth="1"/>
    <col min="12938" max="12938" width="12.42578125" style="138" bestFit="1" customWidth="1"/>
    <col min="12939" max="12939" width="9.140625" style="138"/>
    <col min="12940" max="12940" width="13.85546875" style="138" customWidth="1"/>
    <col min="12941" max="12941" width="12.28515625" style="138" customWidth="1"/>
    <col min="12942" max="12942" width="12.5703125" style="138" customWidth="1"/>
    <col min="12943" max="12943" width="12" style="138" customWidth="1"/>
    <col min="12944" max="12944" width="9.140625" style="138"/>
    <col min="12945" max="12945" width="62.140625" style="138" customWidth="1"/>
    <col min="12946" max="12946" width="19.28515625" style="138" customWidth="1"/>
    <col min="12947" max="12947" width="9.140625" style="138"/>
    <col min="12948" max="12948" width="32.140625" style="138" bestFit="1" customWidth="1"/>
    <col min="12949" max="12950" width="9.140625" style="138"/>
    <col min="12951" max="12951" width="13" style="138" bestFit="1" customWidth="1"/>
    <col min="12952" max="12952" width="7.85546875" style="138" bestFit="1" customWidth="1"/>
    <col min="12953" max="12953" width="9.140625" style="138"/>
    <col min="12954" max="12955" width="14.42578125" style="138" bestFit="1" customWidth="1"/>
    <col min="12956" max="12956" width="9.140625" style="138"/>
    <col min="12957" max="12957" width="14.28515625" style="138" bestFit="1" customWidth="1"/>
    <col min="12958" max="12958" width="13" style="138" bestFit="1" customWidth="1"/>
    <col min="12959" max="12969" width="6.28515625" style="138" bestFit="1" customWidth="1"/>
    <col min="12970" max="12972" width="6.7109375" style="138" customWidth="1"/>
    <col min="12973" max="12973" width="6.85546875" style="138" customWidth="1"/>
    <col min="12974" max="12974" width="9.140625" style="138"/>
    <col min="12975" max="12975" width="28.42578125" style="138" bestFit="1" customWidth="1"/>
    <col min="12976" max="12976" width="17.28515625" style="138" bestFit="1" customWidth="1"/>
    <col min="12977" max="12980" width="19.28515625" style="138" customWidth="1"/>
    <col min="12981" max="12982" width="11.7109375" style="138" customWidth="1"/>
    <col min="12983" max="12984" width="9.140625" style="138"/>
    <col min="12985" max="12985" width="45.28515625" style="138" bestFit="1" customWidth="1"/>
    <col min="12986" max="12986" width="19.140625" style="138" bestFit="1" customWidth="1"/>
    <col min="12987" max="12989" width="10.85546875" style="138" bestFit="1" customWidth="1"/>
    <col min="12990" max="12990" width="11.5703125" style="138" bestFit="1" customWidth="1"/>
    <col min="12991" max="12992" width="11.140625" style="138" bestFit="1" customWidth="1"/>
    <col min="12993" max="12993" width="10.7109375" style="138" bestFit="1" customWidth="1"/>
    <col min="12994" max="12995" width="9.140625" style="138"/>
    <col min="12996" max="12996" width="23" style="138" bestFit="1" customWidth="1"/>
    <col min="12997" max="12997" width="23.7109375" style="138" bestFit="1" customWidth="1"/>
    <col min="12998" max="12998" width="18.5703125" style="138" bestFit="1" customWidth="1"/>
    <col min="12999" max="12999" width="17" style="138" bestFit="1" customWidth="1"/>
    <col min="13000" max="13001" width="9.140625" style="138"/>
    <col min="13002" max="13002" width="27.42578125" style="138" customWidth="1"/>
    <col min="13003" max="13003" width="9.140625" style="138"/>
    <col min="13004" max="13007" width="15.7109375" style="138" customWidth="1"/>
    <col min="13008" max="13008" width="12.85546875" style="138" customWidth="1"/>
    <col min="13009" max="13009" width="12.28515625" style="138" customWidth="1"/>
    <col min="13010" max="13011" width="9.140625" style="138"/>
    <col min="13012" max="13012" width="26.140625" style="138" customWidth="1"/>
    <col min="13013" max="13013" width="9.140625" style="138"/>
    <col min="13014" max="13015" width="9.7109375" style="138" bestFit="1" customWidth="1"/>
    <col min="13016" max="13016" width="17.5703125" style="138" bestFit="1" customWidth="1"/>
    <col min="13017" max="13017" width="12.140625" style="138" customWidth="1"/>
    <col min="13018" max="13019" width="9.140625" style="138"/>
    <col min="13020" max="13020" width="20.42578125" style="138" customWidth="1"/>
    <col min="13021" max="13021" width="9.140625" style="138"/>
    <col min="13022" max="13022" width="9.7109375" style="138" customWidth="1"/>
    <col min="13023" max="13023" width="11.5703125" style="138" customWidth="1"/>
    <col min="13024" max="13024" width="13.85546875" style="138" customWidth="1"/>
    <col min="13025" max="13025" width="10.85546875" style="138" customWidth="1"/>
    <col min="13026" max="13027" width="9.140625" style="138"/>
    <col min="13028" max="13028" width="30.5703125" style="138" customWidth="1"/>
    <col min="13029" max="13029" width="16.28515625" style="138" bestFit="1" customWidth="1"/>
    <col min="13030" max="13030" width="12.85546875" style="138" bestFit="1" customWidth="1"/>
    <col min="13031" max="13031" width="16.5703125" style="138" bestFit="1" customWidth="1"/>
    <col min="13032" max="13032" width="11.5703125" style="138" bestFit="1" customWidth="1"/>
    <col min="13033" max="13033" width="9.140625" style="138"/>
    <col min="13034" max="13034" width="37.140625" style="138" customWidth="1"/>
    <col min="13035" max="13035" width="15.42578125" style="138" bestFit="1" customWidth="1"/>
    <col min="13036" max="13036" width="15" style="138" customWidth="1"/>
    <col min="13037" max="13037" width="16.140625" style="138" customWidth="1"/>
    <col min="13038" max="13038" width="15.42578125" style="138" bestFit="1" customWidth="1"/>
    <col min="13039" max="13039" width="15" style="138" bestFit="1" customWidth="1"/>
    <col min="13040" max="13040" width="12.85546875" style="138" customWidth="1"/>
    <col min="13041" max="13041" width="16.85546875" style="138" customWidth="1"/>
    <col min="13042" max="13153" width="9.140625" style="138"/>
    <col min="13154" max="13154" width="13.42578125" style="138" customWidth="1"/>
    <col min="13155" max="13155" width="34.7109375" style="138" customWidth="1"/>
    <col min="13156" max="13156" width="20.85546875" style="138" customWidth="1"/>
    <col min="13157" max="13157" width="13.28515625" style="138" customWidth="1"/>
    <col min="13158" max="13158" width="10.7109375" style="138" customWidth="1"/>
    <col min="13159" max="13159" width="11.5703125" style="138" customWidth="1"/>
    <col min="13160" max="13160" width="11" style="138" customWidth="1"/>
    <col min="13161" max="13161" width="11.140625" style="138" customWidth="1"/>
    <col min="13162" max="13162" width="11" style="138" customWidth="1"/>
    <col min="13163" max="13163" width="12" style="138" customWidth="1"/>
    <col min="13164" max="13164" width="12.140625" style="138" customWidth="1"/>
    <col min="13165" max="13165" width="10.7109375" style="138" customWidth="1"/>
    <col min="13166" max="13166" width="10.85546875" style="138" customWidth="1"/>
    <col min="13167" max="13167" width="12.28515625" style="138" customWidth="1"/>
    <col min="13168" max="13168" width="11" style="138" customWidth="1"/>
    <col min="13169" max="13169" width="13.42578125" style="138" bestFit="1" customWidth="1"/>
    <col min="13170" max="13170" width="13" style="138" bestFit="1" customWidth="1"/>
    <col min="13171" max="13171" width="14" style="138" bestFit="1" customWidth="1"/>
    <col min="13172" max="13172" width="16.140625" style="138" bestFit="1" customWidth="1"/>
    <col min="13173" max="13173" width="15.140625" style="138" customWidth="1"/>
    <col min="13174" max="13190" width="9.140625" style="138"/>
    <col min="13191" max="13191" width="25.5703125" style="138" bestFit="1" customWidth="1"/>
    <col min="13192" max="13192" width="37.28515625" style="138" bestFit="1" customWidth="1"/>
    <col min="13193" max="13193" width="11" style="138" bestFit="1" customWidth="1"/>
    <col min="13194" max="13194" width="12.42578125" style="138" bestFit="1" customWidth="1"/>
    <col min="13195" max="13195" width="9.140625" style="138"/>
    <col min="13196" max="13196" width="13.85546875" style="138" customWidth="1"/>
    <col min="13197" max="13197" width="12.28515625" style="138" customWidth="1"/>
    <col min="13198" max="13198" width="12.5703125" style="138" customWidth="1"/>
    <col min="13199" max="13199" width="12" style="138" customWidth="1"/>
    <col min="13200" max="13200" width="9.140625" style="138"/>
    <col min="13201" max="13201" width="62.140625" style="138" customWidth="1"/>
    <col min="13202" max="13202" width="19.28515625" style="138" customWidth="1"/>
    <col min="13203" max="13203" width="9.140625" style="138"/>
    <col min="13204" max="13204" width="32.140625" style="138" bestFit="1" customWidth="1"/>
    <col min="13205" max="13206" width="9.140625" style="138"/>
    <col min="13207" max="13207" width="13" style="138" bestFit="1" customWidth="1"/>
    <col min="13208" max="13208" width="7.85546875" style="138" bestFit="1" customWidth="1"/>
    <col min="13209" max="13209" width="9.140625" style="138"/>
    <col min="13210" max="13211" width="14.42578125" style="138" bestFit="1" customWidth="1"/>
    <col min="13212" max="13212" width="9.140625" style="138"/>
    <col min="13213" max="13213" width="14.28515625" style="138" bestFit="1" customWidth="1"/>
    <col min="13214" max="13214" width="13" style="138" bestFit="1" customWidth="1"/>
    <col min="13215" max="13225" width="6.28515625" style="138" bestFit="1" customWidth="1"/>
    <col min="13226" max="13228" width="6.7109375" style="138" customWidth="1"/>
    <col min="13229" max="13229" width="6.85546875" style="138" customWidth="1"/>
    <col min="13230" max="13230" width="9.140625" style="138"/>
    <col min="13231" max="13231" width="28.42578125" style="138" bestFit="1" customWidth="1"/>
    <col min="13232" max="13232" width="17.28515625" style="138" bestFit="1" customWidth="1"/>
    <col min="13233" max="13236" width="19.28515625" style="138" customWidth="1"/>
    <col min="13237" max="13238" width="11.7109375" style="138" customWidth="1"/>
    <col min="13239" max="13240" width="9.140625" style="138"/>
    <col min="13241" max="13241" width="45.28515625" style="138" bestFit="1" customWidth="1"/>
    <col min="13242" max="13242" width="19.140625" style="138" bestFit="1" customWidth="1"/>
    <col min="13243" max="13245" width="10.85546875" style="138" bestFit="1" customWidth="1"/>
    <col min="13246" max="13246" width="11.5703125" style="138" bestFit="1" customWidth="1"/>
    <col min="13247" max="13248" width="11.140625" style="138" bestFit="1" customWidth="1"/>
    <col min="13249" max="13249" width="10.7109375" style="138" bestFit="1" customWidth="1"/>
    <col min="13250" max="13251" width="9.140625" style="138"/>
    <col min="13252" max="13252" width="23" style="138" bestFit="1" customWidth="1"/>
    <col min="13253" max="13253" width="23.7109375" style="138" bestFit="1" customWidth="1"/>
    <col min="13254" max="13254" width="18.5703125" style="138" bestFit="1" customWidth="1"/>
    <col min="13255" max="13255" width="17" style="138" bestFit="1" customWidth="1"/>
    <col min="13256" max="13257" width="9.140625" style="138"/>
    <col min="13258" max="13258" width="27.42578125" style="138" customWidth="1"/>
    <col min="13259" max="13259" width="9.140625" style="138"/>
    <col min="13260" max="13263" width="15.7109375" style="138" customWidth="1"/>
    <col min="13264" max="13264" width="12.85546875" style="138" customWidth="1"/>
    <col min="13265" max="13265" width="12.28515625" style="138" customWidth="1"/>
    <col min="13266" max="13267" width="9.140625" style="138"/>
    <col min="13268" max="13268" width="26.140625" style="138" customWidth="1"/>
    <col min="13269" max="13269" width="9.140625" style="138"/>
    <col min="13270" max="13271" width="9.7109375" style="138" bestFit="1" customWidth="1"/>
    <col min="13272" max="13272" width="17.5703125" style="138" bestFit="1" customWidth="1"/>
    <col min="13273" max="13273" width="12.140625" style="138" customWidth="1"/>
    <col min="13274" max="13275" width="9.140625" style="138"/>
    <col min="13276" max="13276" width="20.42578125" style="138" customWidth="1"/>
    <col min="13277" max="13277" width="9.140625" style="138"/>
    <col min="13278" max="13278" width="9.7109375" style="138" customWidth="1"/>
    <col min="13279" max="13279" width="11.5703125" style="138" customWidth="1"/>
    <col min="13280" max="13280" width="13.85546875" style="138" customWidth="1"/>
    <col min="13281" max="13281" width="10.85546875" style="138" customWidth="1"/>
    <col min="13282" max="13283" width="9.140625" style="138"/>
    <col min="13284" max="13284" width="30.5703125" style="138" customWidth="1"/>
    <col min="13285" max="13285" width="16.28515625" style="138" bestFit="1" customWidth="1"/>
    <col min="13286" max="13286" width="12.85546875" style="138" bestFit="1" customWidth="1"/>
    <col min="13287" max="13287" width="16.5703125" style="138" bestFit="1" customWidth="1"/>
    <col min="13288" max="13288" width="11.5703125" style="138" bestFit="1" customWidth="1"/>
    <col min="13289" max="13289" width="9.140625" style="138"/>
    <col min="13290" max="13290" width="37.140625" style="138" customWidth="1"/>
    <col min="13291" max="13291" width="15.42578125" style="138" bestFit="1" customWidth="1"/>
    <col min="13292" max="13292" width="15" style="138" customWidth="1"/>
    <col min="13293" max="13293" width="16.140625" style="138" customWidth="1"/>
    <col min="13294" max="13294" width="15.42578125" style="138" bestFit="1" customWidth="1"/>
    <col min="13295" max="13295" width="15" style="138" bestFit="1" customWidth="1"/>
    <col min="13296" max="13296" width="12.85546875" style="138" customWidth="1"/>
    <col min="13297" max="13297" width="16.85546875" style="138" customWidth="1"/>
    <col min="13298" max="13409" width="9.140625" style="138"/>
    <col min="13410" max="13410" width="13.42578125" style="138" customWidth="1"/>
    <col min="13411" max="13411" width="34.7109375" style="138" customWidth="1"/>
    <col min="13412" max="13412" width="20.85546875" style="138" customWidth="1"/>
    <col min="13413" max="13413" width="13.28515625" style="138" customWidth="1"/>
    <col min="13414" max="13414" width="10.7109375" style="138" customWidth="1"/>
    <col min="13415" max="13415" width="11.5703125" style="138" customWidth="1"/>
    <col min="13416" max="13416" width="11" style="138" customWidth="1"/>
    <col min="13417" max="13417" width="11.140625" style="138" customWidth="1"/>
    <col min="13418" max="13418" width="11" style="138" customWidth="1"/>
    <col min="13419" max="13419" width="12" style="138" customWidth="1"/>
    <col min="13420" max="13420" width="12.140625" style="138" customWidth="1"/>
    <col min="13421" max="13421" width="10.7109375" style="138" customWidth="1"/>
    <col min="13422" max="13422" width="10.85546875" style="138" customWidth="1"/>
    <col min="13423" max="13423" width="12.28515625" style="138" customWidth="1"/>
    <col min="13424" max="13424" width="11" style="138" customWidth="1"/>
    <col min="13425" max="13425" width="13.42578125" style="138" bestFit="1" customWidth="1"/>
    <col min="13426" max="13426" width="13" style="138" bestFit="1" customWidth="1"/>
    <col min="13427" max="13427" width="14" style="138" bestFit="1" customWidth="1"/>
    <col min="13428" max="13428" width="16.140625" style="138" bestFit="1" customWidth="1"/>
    <col min="13429" max="13429" width="15.140625" style="138" customWidth="1"/>
    <col min="13430" max="13446" width="9.140625" style="138"/>
    <col min="13447" max="13447" width="25.5703125" style="138" bestFit="1" customWidth="1"/>
    <col min="13448" max="13448" width="37.28515625" style="138" bestFit="1" customWidth="1"/>
    <col min="13449" max="13449" width="11" style="138" bestFit="1" customWidth="1"/>
    <col min="13450" max="13450" width="12.42578125" style="138" bestFit="1" customWidth="1"/>
    <col min="13451" max="13451" width="9.140625" style="138"/>
    <col min="13452" max="13452" width="13.85546875" style="138" customWidth="1"/>
    <col min="13453" max="13453" width="12.28515625" style="138" customWidth="1"/>
    <col min="13454" max="13454" width="12.5703125" style="138" customWidth="1"/>
    <col min="13455" max="13455" width="12" style="138" customWidth="1"/>
    <col min="13456" max="13456" width="9.140625" style="138"/>
    <col min="13457" max="13457" width="62.140625" style="138" customWidth="1"/>
    <col min="13458" max="13458" width="19.28515625" style="138" customWidth="1"/>
    <col min="13459" max="13459" width="9.140625" style="138"/>
    <col min="13460" max="13460" width="32.140625" style="138" bestFit="1" customWidth="1"/>
    <col min="13461" max="13462" width="9.140625" style="138"/>
    <col min="13463" max="13463" width="13" style="138" bestFit="1" customWidth="1"/>
    <col min="13464" max="13464" width="7.85546875" style="138" bestFit="1" customWidth="1"/>
    <col min="13465" max="13465" width="9.140625" style="138"/>
    <col min="13466" max="13467" width="14.42578125" style="138" bestFit="1" customWidth="1"/>
    <col min="13468" max="13468" width="9.140625" style="138"/>
    <col min="13469" max="13469" width="14.28515625" style="138" bestFit="1" customWidth="1"/>
    <col min="13470" max="13470" width="13" style="138" bestFit="1" customWidth="1"/>
    <col min="13471" max="13481" width="6.28515625" style="138" bestFit="1" customWidth="1"/>
    <col min="13482" max="13484" width="6.7109375" style="138" customWidth="1"/>
    <col min="13485" max="13485" width="6.85546875" style="138" customWidth="1"/>
    <col min="13486" max="13486" width="9.140625" style="138"/>
    <col min="13487" max="13487" width="28.42578125" style="138" bestFit="1" customWidth="1"/>
    <col min="13488" max="13488" width="17.28515625" style="138" bestFit="1" customWidth="1"/>
    <col min="13489" max="13492" width="19.28515625" style="138" customWidth="1"/>
    <col min="13493" max="13494" width="11.7109375" style="138" customWidth="1"/>
    <col min="13495" max="13496" width="9.140625" style="138"/>
    <col min="13497" max="13497" width="45.28515625" style="138" bestFit="1" customWidth="1"/>
    <col min="13498" max="13498" width="19.140625" style="138" bestFit="1" customWidth="1"/>
    <col min="13499" max="13501" width="10.85546875" style="138" bestFit="1" customWidth="1"/>
    <col min="13502" max="13502" width="11.5703125" style="138" bestFit="1" customWidth="1"/>
    <col min="13503" max="13504" width="11.140625" style="138" bestFit="1" customWidth="1"/>
    <col min="13505" max="13505" width="10.7109375" style="138" bestFit="1" customWidth="1"/>
    <col min="13506" max="13507" width="9.140625" style="138"/>
    <col min="13508" max="13508" width="23" style="138" bestFit="1" customWidth="1"/>
    <col min="13509" max="13509" width="23.7109375" style="138" bestFit="1" customWidth="1"/>
    <col min="13510" max="13510" width="18.5703125" style="138" bestFit="1" customWidth="1"/>
    <col min="13511" max="13511" width="17" style="138" bestFit="1" customWidth="1"/>
    <col min="13512" max="13513" width="9.140625" style="138"/>
    <col min="13514" max="13514" width="27.42578125" style="138" customWidth="1"/>
    <col min="13515" max="13515" width="9.140625" style="138"/>
    <col min="13516" max="13519" width="15.7109375" style="138" customWidth="1"/>
    <col min="13520" max="13520" width="12.85546875" style="138" customWidth="1"/>
    <col min="13521" max="13521" width="12.28515625" style="138" customWidth="1"/>
    <col min="13522" max="13523" width="9.140625" style="138"/>
    <col min="13524" max="13524" width="26.140625" style="138" customWidth="1"/>
    <col min="13525" max="13525" width="9.140625" style="138"/>
    <col min="13526" max="13527" width="9.7109375" style="138" bestFit="1" customWidth="1"/>
    <col min="13528" max="13528" width="17.5703125" style="138" bestFit="1" customWidth="1"/>
    <col min="13529" max="13529" width="12.140625" style="138" customWidth="1"/>
    <col min="13530" max="13531" width="9.140625" style="138"/>
    <col min="13532" max="13532" width="20.42578125" style="138" customWidth="1"/>
    <col min="13533" max="13533" width="9.140625" style="138"/>
    <col min="13534" max="13534" width="9.7109375" style="138" customWidth="1"/>
    <col min="13535" max="13535" width="11.5703125" style="138" customWidth="1"/>
    <col min="13536" max="13536" width="13.85546875" style="138" customWidth="1"/>
    <col min="13537" max="13537" width="10.85546875" style="138" customWidth="1"/>
    <col min="13538" max="13539" width="9.140625" style="138"/>
    <col min="13540" max="13540" width="30.5703125" style="138" customWidth="1"/>
    <col min="13541" max="13541" width="16.28515625" style="138" bestFit="1" customWidth="1"/>
    <col min="13542" max="13542" width="12.85546875" style="138" bestFit="1" customWidth="1"/>
    <col min="13543" max="13543" width="16.5703125" style="138" bestFit="1" customWidth="1"/>
    <col min="13544" max="13544" width="11.5703125" style="138" bestFit="1" customWidth="1"/>
    <col min="13545" max="13545" width="9.140625" style="138"/>
    <col min="13546" max="13546" width="37.140625" style="138" customWidth="1"/>
    <col min="13547" max="13547" width="15.42578125" style="138" bestFit="1" customWidth="1"/>
    <col min="13548" max="13548" width="15" style="138" customWidth="1"/>
    <col min="13549" max="13549" width="16.140625" style="138" customWidth="1"/>
    <col min="13550" max="13550" width="15.42578125" style="138" bestFit="1" customWidth="1"/>
    <col min="13551" max="13551" width="15" style="138" bestFit="1" customWidth="1"/>
    <col min="13552" max="13552" width="12.85546875" style="138" customWidth="1"/>
    <col min="13553" max="13553" width="16.85546875" style="138" customWidth="1"/>
    <col min="13554" max="13665" width="9.140625" style="138"/>
    <col min="13666" max="13666" width="13.42578125" style="138" customWidth="1"/>
    <col min="13667" max="13667" width="34.7109375" style="138" customWidth="1"/>
    <col min="13668" max="13668" width="20.85546875" style="138" customWidth="1"/>
    <col min="13669" max="13669" width="13.28515625" style="138" customWidth="1"/>
    <col min="13670" max="13670" width="10.7109375" style="138" customWidth="1"/>
    <col min="13671" max="13671" width="11.5703125" style="138" customWidth="1"/>
    <col min="13672" max="13672" width="11" style="138" customWidth="1"/>
    <col min="13673" max="13673" width="11.140625" style="138" customWidth="1"/>
    <col min="13674" max="13674" width="11" style="138" customWidth="1"/>
    <col min="13675" max="13675" width="12" style="138" customWidth="1"/>
    <col min="13676" max="13676" width="12.140625" style="138" customWidth="1"/>
    <col min="13677" max="13677" width="10.7109375" style="138" customWidth="1"/>
    <col min="13678" max="13678" width="10.85546875" style="138" customWidth="1"/>
    <col min="13679" max="13679" width="12.28515625" style="138" customWidth="1"/>
    <col min="13680" max="13680" width="11" style="138" customWidth="1"/>
    <col min="13681" max="13681" width="13.42578125" style="138" bestFit="1" customWidth="1"/>
    <col min="13682" max="13682" width="13" style="138" bestFit="1" customWidth="1"/>
    <col min="13683" max="13683" width="14" style="138" bestFit="1" customWidth="1"/>
    <col min="13684" max="13684" width="16.140625" style="138" bestFit="1" customWidth="1"/>
    <col min="13685" max="13685" width="15.140625" style="138" customWidth="1"/>
    <col min="13686" max="13702" width="9.140625" style="138"/>
    <col min="13703" max="13703" width="25.5703125" style="138" bestFit="1" customWidth="1"/>
    <col min="13704" max="13704" width="37.28515625" style="138" bestFit="1" customWidth="1"/>
    <col min="13705" max="13705" width="11" style="138" bestFit="1" customWidth="1"/>
    <col min="13706" max="13706" width="12.42578125" style="138" bestFit="1" customWidth="1"/>
    <col min="13707" max="13707" width="9.140625" style="138"/>
    <col min="13708" max="13708" width="13.85546875" style="138" customWidth="1"/>
    <col min="13709" max="13709" width="12.28515625" style="138" customWidth="1"/>
    <col min="13710" max="13710" width="12.5703125" style="138" customWidth="1"/>
    <col min="13711" max="13711" width="12" style="138" customWidth="1"/>
    <col min="13712" max="13712" width="9.140625" style="138"/>
    <col min="13713" max="13713" width="62.140625" style="138" customWidth="1"/>
    <col min="13714" max="13714" width="19.28515625" style="138" customWidth="1"/>
    <col min="13715" max="13715" width="9.140625" style="138"/>
    <col min="13716" max="13716" width="32.140625" style="138" bestFit="1" customWidth="1"/>
    <col min="13717" max="13718" width="9.140625" style="138"/>
    <col min="13719" max="13719" width="13" style="138" bestFit="1" customWidth="1"/>
    <col min="13720" max="13720" width="7.85546875" style="138" bestFit="1" customWidth="1"/>
    <col min="13721" max="13721" width="9.140625" style="138"/>
    <col min="13722" max="13723" width="14.42578125" style="138" bestFit="1" customWidth="1"/>
    <col min="13724" max="13724" width="9.140625" style="138"/>
    <col min="13725" max="13725" width="14.28515625" style="138" bestFit="1" customWidth="1"/>
    <col min="13726" max="13726" width="13" style="138" bestFit="1" customWidth="1"/>
    <col min="13727" max="13737" width="6.28515625" style="138" bestFit="1" customWidth="1"/>
    <col min="13738" max="13740" width="6.7109375" style="138" customWidth="1"/>
    <col min="13741" max="13741" width="6.85546875" style="138" customWidth="1"/>
    <col min="13742" max="13742" width="9.140625" style="138"/>
    <col min="13743" max="13743" width="28.42578125" style="138" bestFit="1" customWidth="1"/>
    <col min="13744" max="13744" width="17.28515625" style="138" bestFit="1" customWidth="1"/>
    <col min="13745" max="13748" width="19.28515625" style="138" customWidth="1"/>
    <col min="13749" max="13750" width="11.7109375" style="138" customWidth="1"/>
    <col min="13751" max="13752" width="9.140625" style="138"/>
    <col min="13753" max="13753" width="45.28515625" style="138" bestFit="1" customWidth="1"/>
    <col min="13754" max="13754" width="19.140625" style="138" bestFit="1" customWidth="1"/>
    <col min="13755" max="13757" width="10.85546875" style="138" bestFit="1" customWidth="1"/>
    <col min="13758" max="13758" width="11.5703125" style="138" bestFit="1" customWidth="1"/>
    <col min="13759" max="13760" width="11.140625" style="138" bestFit="1" customWidth="1"/>
    <col min="13761" max="13761" width="10.7109375" style="138" bestFit="1" customWidth="1"/>
    <col min="13762" max="13763" width="9.140625" style="138"/>
    <col min="13764" max="13764" width="23" style="138" bestFit="1" customWidth="1"/>
    <col min="13765" max="13765" width="23.7109375" style="138" bestFit="1" customWidth="1"/>
    <col min="13766" max="13766" width="18.5703125" style="138" bestFit="1" customWidth="1"/>
    <col min="13767" max="13767" width="17" style="138" bestFit="1" customWidth="1"/>
    <col min="13768" max="13769" width="9.140625" style="138"/>
    <col min="13770" max="13770" width="27.42578125" style="138" customWidth="1"/>
    <col min="13771" max="13771" width="9.140625" style="138"/>
    <col min="13772" max="13775" width="15.7109375" style="138" customWidth="1"/>
    <col min="13776" max="13776" width="12.85546875" style="138" customWidth="1"/>
    <col min="13777" max="13777" width="12.28515625" style="138" customWidth="1"/>
    <col min="13778" max="13779" width="9.140625" style="138"/>
    <col min="13780" max="13780" width="26.140625" style="138" customWidth="1"/>
    <col min="13781" max="13781" width="9.140625" style="138"/>
    <col min="13782" max="13783" width="9.7109375" style="138" bestFit="1" customWidth="1"/>
    <col min="13784" max="13784" width="17.5703125" style="138" bestFit="1" customWidth="1"/>
    <col min="13785" max="13785" width="12.140625" style="138" customWidth="1"/>
    <col min="13786" max="13787" width="9.140625" style="138"/>
    <col min="13788" max="13788" width="20.42578125" style="138" customWidth="1"/>
    <col min="13789" max="13789" width="9.140625" style="138"/>
    <col min="13790" max="13790" width="9.7109375" style="138" customWidth="1"/>
    <col min="13791" max="13791" width="11.5703125" style="138" customWidth="1"/>
    <col min="13792" max="13792" width="13.85546875" style="138" customWidth="1"/>
    <col min="13793" max="13793" width="10.85546875" style="138" customWidth="1"/>
    <col min="13794" max="13795" width="9.140625" style="138"/>
    <col min="13796" max="13796" width="30.5703125" style="138" customWidth="1"/>
    <col min="13797" max="13797" width="16.28515625" style="138" bestFit="1" customWidth="1"/>
    <col min="13798" max="13798" width="12.85546875" style="138" bestFit="1" customWidth="1"/>
    <col min="13799" max="13799" width="16.5703125" style="138" bestFit="1" customWidth="1"/>
    <col min="13800" max="13800" width="11.5703125" style="138" bestFit="1" customWidth="1"/>
    <col min="13801" max="13801" width="9.140625" style="138"/>
    <col min="13802" max="13802" width="37.140625" style="138" customWidth="1"/>
    <col min="13803" max="13803" width="15.42578125" style="138" bestFit="1" customWidth="1"/>
    <col min="13804" max="13804" width="15" style="138" customWidth="1"/>
    <col min="13805" max="13805" width="16.140625" style="138" customWidth="1"/>
    <col min="13806" max="13806" width="15.42578125" style="138" bestFit="1" customWidth="1"/>
    <col min="13807" max="13807" width="15" style="138" bestFit="1" customWidth="1"/>
    <col min="13808" max="13808" width="12.85546875" style="138" customWidth="1"/>
    <col min="13809" max="13809" width="16.85546875" style="138" customWidth="1"/>
    <col min="13810" max="13921" width="9.140625" style="138"/>
    <col min="13922" max="13922" width="13.42578125" style="138" customWidth="1"/>
    <col min="13923" max="13923" width="34.7109375" style="138" customWidth="1"/>
    <col min="13924" max="13924" width="20.85546875" style="138" customWidth="1"/>
    <col min="13925" max="13925" width="13.28515625" style="138" customWidth="1"/>
    <col min="13926" max="13926" width="10.7109375" style="138" customWidth="1"/>
    <col min="13927" max="13927" width="11.5703125" style="138" customWidth="1"/>
    <col min="13928" max="13928" width="11" style="138" customWidth="1"/>
    <col min="13929" max="13929" width="11.140625" style="138" customWidth="1"/>
    <col min="13930" max="13930" width="11" style="138" customWidth="1"/>
    <col min="13931" max="13931" width="12" style="138" customWidth="1"/>
    <col min="13932" max="13932" width="12.140625" style="138" customWidth="1"/>
    <col min="13933" max="13933" width="10.7109375" style="138" customWidth="1"/>
    <col min="13934" max="13934" width="10.85546875" style="138" customWidth="1"/>
    <col min="13935" max="13935" width="12.28515625" style="138" customWidth="1"/>
    <col min="13936" max="13936" width="11" style="138" customWidth="1"/>
    <col min="13937" max="13937" width="13.42578125" style="138" bestFit="1" customWidth="1"/>
    <col min="13938" max="13938" width="13" style="138" bestFit="1" customWidth="1"/>
    <col min="13939" max="13939" width="14" style="138" bestFit="1" customWidth="1"/>
    <col min="13940" max="13940" width="16.140625" style="138" bestFit="1" customWidth="1"/>
    <col min="13941" max="13941" width="15.140625" style="138" customWidth="1"/>
    <col min="13942" max="13958" width="9.140625" style="138"/>
    <col min="13959" max="13959" width="25.5703125" style="138" bestFit="1" customWidth="1"/>
    <col min="13960" max="13960" width="37.28515625" style="138" bestFit="1" customWidth="1"/>
    <col min="13961" max="13961" width="11" style="138" bestFit="1" customWidth="1"/>
    <col min="13962" max="13962" width="12.42578125" style="138" bestFit="1" customWidth="1"/>
    <col min="13963" max="13963" width="9.140625" style="138"/>
    <col min="13964" max="13964" width="13.85546875" style="138" customWidth="1"/>
    <col min="13965" max="13965" width="12.28515625" style="138" customWidth="1"/>
    <col min="13966" max="13966" width="12.5703125" style="138" customWidth="1"/>
    <col min="13967" max="13967" width="12" style="138" customWidth="1"/>
    <col min="13968" max="13968" width="9.140625" style="138"/>
    <col min="13969" max="13969" width="62.140625" style="138" customWidth="1"/>
    <col min="13970" max="13970" width="19.28515625" style="138" customWidth="1"/>
    <col min="13971" max="13971" width="9.140625" style="138"/>
    <col min="13972" max="13972" width="32.140625" style="138" bestFit="1" customWidth="1"/>
    <col min="13973" max="13974" width="9.140625" style="138"/>
    <col min="13975" max="13975" width="13" style="138" bestFit="1" customWidth="1"/>
    <col min="13976" max="13976" width="7.85546875" style="138" bestFit="1" customWidth="1"/>
    <col min="13977" max="13977" width="9.140625" style="138"/>
    <col min="13978" max="13979" width="14.42578125" style="138" bestFit="1" customWidth="1"/>
    <col min="13980" max="13980" width="9.140625" style="138"/>
    <col min="13981" max="13981" width="14.28515625" style="138" bestFit="1" customWidth="1"/>
    <col min="13982" max="13982" width="13" style="138" bestFit="1" customWidth="1"/>
    <col min="13983" max="13993" width="6.28515625" style="138" bestFit="1" customWidth="1"/>
    <col min="13994" max="13996" width="6.7109375" style="138" customWidth="1"/>
    <col min="13997" max="13997" width="6.85546875" style="138" customWidth="1"/>
    <col min="13998" max="13998" width="9.140625" style="138"/>
    <col min="13999" max="13999" width="28.42578125" style="138" bestFit="1" customWidth="1"/>
    <col min="14000" max="14000" width="17.28515625" style="138" bestFit="1" customWidth="1"/>
    <col min="14001" max="14004" width="19.28515625" style="138" customWidth="1"/>
    <col min="14005" max="14006" width="11.7109375" style="138" customWidth="1"/>
    <col min="14007" max="14008" width="9.140625" style="138"/>
    <col min="14009" max="14009" width="45.28515625" style="138" bestFit="1" customWidth="1"/>
    <col min="14010" max="14010" width="19.140625" style="138" bestFit="1" customWidth="1"/>
    <col min="14011" max="14013" width="10.85546875" style="138" bestFit="1" customWidth="1"/>
    <col min="14014" max="14014" width="11.5703125" style="138" bestFit="1" customWidth="1"/>
    <col min="14015" max="14016" width="11.140625" style="138" bestFit="1" customWidth="1"/>
    <col min="14017" max="14017" width="10.7109375" style="138" bestFit="1" customWidth="1"/>
    <col min="14018" max="14019" width="9.140625" style="138"/>
    <col min="14020" max="14020" width="23" style="138" bestFit="1" customWidth="1"/>
    <col min="14021" max="14021" width="23.7109375" style="138" bestFit="1" customWidth="1"/>
    <col min="14022" max="14022" width="18.5703125" style="138" bestFit="1" customWidth="1"/>
    <col min="14023" max="14023" width="17" style="138" bestFit="1" customWidth="1"/>
    <col min="14024" max="14025" width="9.140625" style="138"/>
    <col min="14026" max="14026" width="27.42578125" style="138" customWidth="1"/>
    <col min="14027" max="14027" width="9.140625" style="138"/>
    <col min="14028" max="14031" width="15.7109375" style="138" customWidth="1"/>
    <col min="14032" max="14032" width="12.85546875" style="138" customWidth="1"/>
    <col min="14033" max="14033" width="12.28515625" style="138" customWidth="1"/>
    <col min="14034" max="14035" width="9.140625" style="138"/>
    <col min="14036" max="14036" width="26.140625" style="138" customWidth="1"/>
    <col min="14037" max="14037" width="9.140625" style="138"/>
    <col min="14038" max="14039" width="9.7109375" style="138" bestFit="1" customWidth="1"/>
    <col min="14040" max="14040" width="17.5703125" style="138" bestFit="1" customWidth="1"/>
    <col min="14041" max="14041" width="12.140625" style="138" customWidth="1"/>
    <col min="14042" max="14043" width="9.140625" style="138"/>
    <col min="14044" max="14044" width="20.42578125" style="138" customWidth="1"/>
    <col min="14045" max="14045" width="9.140625" style="138"/>
    <col min="14046" max="14046" width="9.7109375" style="138" customWidth="1"/>
    <col min="14047" max="14047" width="11.5703125" style="138" customWidth="1"/>
    <col min="14048" max="14048" width="13.85546875" style="138" customWidth="1"/>
    <col min="14049" max="14049" width="10.85546875" style="138" customWidth="1"/>
    <col min="14050" max="14051" width="9.140625" style="138"/>
    <col min="14052" max="14052" width="30.5703125" style="138" customWidth="1"/>
    <col min="14053" max="14053" width="16.28515625" style="138" bestFit="1" customWidth="1"/>
    <col min="14054" max="14054" width="12.85546875" style="138" bestFit="1" customWidth="1"/>
    <col min="14055" max="14055" width="16.5703125" style="138" bestFit="1" customWidth="1"/>
    <col min="14056" max="14056" width="11.5703125" style="138" bestFit="1" customWidth="1"/>
    <col min="14057" max="14057" width="9.140625" style="138"/>
    <col min="14058" max="14058" width="37.140625" style="138" customWidth="1"/>
    <col min="14059" max="14059" width="15.42578125" style="138" bestFit="1" customWidth="1"/>
    <col min="14060" max="14060" width="15" style="138" customWidth="1"/>
    <col min="14061" max="14061" width="16.140625" style="138" customWidth="1"/>
    <col min="14062" max="14062" width="15.42578125" style="138" bestFit="1" customWidth="1"/>
    <col min="14063" max="14063" width="15" style="138" bestFit="1" customWidth="1"/>
    <col min="14064" max="14064" width="12.85546875" style="138" customWidth="1"/>
    <col min="14065" max="14065" width="16.85546875" style="138" customWidth="1"/>
    <col min="14066" max="14177" width="9.140625" style="138"/>
    <col min="14178" max="14178" width="13.42578125" style="138" customWidth="1"/>
    <col min="14179" max="14179" width="34.7109375" style="138" customWidth="1"/>
    <col min="14180" max="14180" width="20.85546875" style="138" customWidth="1"/>
    <col min="14181" max="14181" width="13.28515625" style="138" customWidth="1"/>
    <col min="14182" max="14182" width="10.7109375" style="138" customWidth="1"/>
    <col min="14183" max="14183" width="11.5703125" style="138" customWidth="1"/>
    <col min="14184" max="14184" width="11" style="138" customWidth="1"/>
    <col min="14185" max="14185" width="11.140625" style="138" customWidth="1"/>
    <col min="14186" max="14186" width="11" style="138" customWidth="1"/>
    <col min="14187" max="14187" width="12" style="138" customWidth="1"/>
    <col min="14188" max="14188" width="12.140625" style="138" customWidth="1"/>
    <col min="14189" max="14189" width="10.7109375" style="138" customWidth="1"/>
    <col min="14190" max="14190" width="10.85546875" style="138" customWidth="1"/>
    <col min="14191" max="14191" width="12.28515625" style="138" customWidth="1"/>
    <col min="14192" max="14192" width="11" style="138" customWidth="1"/>
    <col min="14193" max="14193" width="13.42578125" style="138" bestFit="1" customWidth="1"/>
    <col min="14194" max="14194" width="13" style="138" bestFit="1" customWidth="1"/>
    <col min="14195" max="14195" width="14" style="138" bestFit="1" customWidth="1"/>
    <col min="14196" max="14196" width="16.140625" style="138" bestFit="1" customWidth="1"/>
    <col min="14197" max="14197" width="15.140625" style="138" customWidth="1"/>
    <col min="14198" max="14214" width="9.140625" style="138"/>
    <col min="14215" max="14215" width="25.5703125" style="138" bestFit="1" customWidth="1"/>
    <col min="14216" max="14216" width="37.28515625" style="138" bestFit="1" customWidth="1"/>
    <col min="14217" max="14217" width="11" style="138" bestFit="1" customWidth="1"/>
    <col min="14218" max="14218" width="12.42578125" style="138" bestFit="1" customWidth="1"/>
    <col min="14219" max="14219" width="9.140625" style="138"/>
    <col min="14220" max="14220" width="13.85546875" style="138" customWidth="1"/>
    <col min="14221" max="14221" width="12.28515625" style="138" customWidth="1"/>
    <col min="14222" max="14222" width="12.5703125" style="138" customWidth="1"/>
    <col min="14223" max="14223" width="12" style="138" customWidth="1"/>
    <col min="14224" max="14224" width="9.140625" style="138"/>
    <col min="14225" max="14225" width="62.140625" style="138" customWidth="1"/>
    <col min="14226" max="14226" width="19.28515625" style="138" customWidth="1"/>
    <col min="14227" max="14227" width="9.140625" style="138"/>
    <col min="14228" max="14228" width="32.140625" style="138" bestFit="1" customWidth="1"/>
    <col min="14229" max="14230" width="9.140625" style="138"/>
    <col min="14231" max="14231" width="13" style="138" bestFit="1" customWidth="1"/>
    <col min="14232" max="14232" width="7.85546875" style="138" bestFit="1" customWidth="1"/>
    <col min="14233" max="14233" width="9.140625" style="138"/>
    <col min="14234" max="14235" width="14.42578125" style="138" bestFit="1" customWidth="1"/>
    <col min="14236" max="14236" width="9.140625" style="138"/>
    <col min="14237" max="14237" width="14.28515625" style="138" bestFit="1" customWidth="1"/>
    <col min="14238" max="14238" width="13" style="138" bestFit="1" customWidth="1"/>
    <col min="14239" max="14249" width="6.28515625" style="138" bestFit="1" customWidth="1"/>
    <col min="14250" max="14252" width="6.7109375" style="138" customWidth="1"/>
    <col min="14253" max="14253" width="6.85546875" style="138" customWidth="1"/>
    <col min="14254" max="14254" width="9.140625" style="138"/>
    <col min="14255" max="14255" width="28.42578125" style="138" bestFit="1" customWidth="1"/>
    <col min="14256" max="14256" width="17.28515625" style="138" bestFit="1" customWidth="1"/>
    <col min="14257" max="14260" width="19.28515625" style="138" customWidth="1"/>
    <col min="14261" max="14262" width="11.7109375" style="138" customWidth="1"/>
    <col min="14263" max="14264" width="9.140625" style="138"/>
    <col min="14265" max="14265" width="45.28515625" style="138" bestFit="1" customWidth="1"/>
    <col min="14266" max="14266" width="19.140625" style="138" bestFit="1" customWidth="1"/>
    <col min="14267" max="14269" width="10.85546875" style="138" bestFit="1" customWidth="1"/>
    <col min="14270" max="14270" width="11.5703125" style="138" bestFit="1" customWidth="1"/>
    <col min="14271" max="14272" width="11.140625" style="138" bestFit="1" customWidth="1"/>
    <col min="14273" max="14273" width="10.7109375" style="138" bestFit="1" customWidth="1"/>
    <col min="14274" max="14275" width="9.140625" style="138"/>
    <col min="14276" max="14276" width="23" style="138" bestFit="1" customWidth="1"/>
    <col min="14277" max="14277" width="23.7109375" style="138" bestFit="1" customWidth="1"/>
    <col min="14278" max="14278" width="18.5703125" style="138" bestFit="1" customWidth="1"/>
    <col min="14279" max="14279" width="17" style="138" bestFit="1" customWidth="1"/>
    <col min="14280" max="14281" width="9.140625" style="138"/>
    <col min="14282" max="14282" width="27.42578125" style="138" customWidth="1"/>
    <col min="14283" max="14283" width="9.140625" style="138"/>
    <col min="14284" max="14287" width="15.7109375" style="138" customWidth="1"/>
    <col min="14288" max="14288" width="12.85546875" style="138" customWidth="1"/>
    <col min="14289" max="14289" width="12.28515625" style="138" customWidth="1"/>
    <col min="14290" max="14291" width="9.140625" style="138"/>
    <col min="14292" max="14292" width="26.140625" style="138" customWidth="1"/>
    <col min="14293" max="14293" width="9.140625" style="138"/>
    <col min="14294" max="14295" width="9.7109375" style="138" bestFit="1" customWidth="1"/>
    <col min="14296" max="14296" width="17.5703125" style="138" bestFit="1" customWidth="1"/>
    <col min="14297" max="14297" width="12.140625" style="138" customWidth="1"/>
    <col min="14298" max="14299" width="9.140625" style="138"/>
    <col min="14300" max="14300" width="20.42578125" style="138" customWidth="1"/>
    <col min="14301" max="14301" width="9.140625" style="138"/>
    <col min="14302" max="14302" width="9.7109375" style="138" customWidth="1"/>
    <col min="14303" max="14303" width="11.5703125" style="138" customWidth="1"/>
    <col min="14304" max="14304" width="13.85546875" style="138" customWidth="1"/>
    <col min="14305" max="14305" width="10.85546875" style="138" customWidth="1"/>
    <col min="14306" max="14307" width="9.140625" style="138"/>
    <col min="14308" max="14308" width="30.5703125" style="138" customWidth="1"/>
    <col min="14309" max="14309" width="16.28515625" style="138" bestFit="1" customWidth="1"/>
    <col min="14310" max="14310" width="12.85546875" style="138" bestFit="1" customWidth="1"/>
    <col min="14311" max="14311" width="16.5703125" style="138" bestFit="1" customWidth="1"/>
    <col min="14312" max="14312" width="11.5703125" style="138" bestFit="1" customWidth="1"/>
    <col min="14313" max="14313" width="9.140625" style="138"/>
    <col min="14314" max="14314" width="37.140625" style="138" customWidth="1"/>
    <col min="14315" max="14315" width="15.42578125" style="138" bestFit="1" customWidth="1"/>
    <col min="14316" max="14316" width="15" style="138" customWidth="1"/>
    <col min="14317" max="14317" width="16.140625" style="138" customWidth="1"/>
    <col min="14318" max="14318" width="15.42578125" style="138" bestFit="1" customWidth="1"/>
    <col min="14319" max="14319" width="15" style="138" bestFit="1" customWidth="1"/>
    <col min="14320" max="14320" width="12.85546875" style="138" customWidth="1"/>
    <col min="14321" max="14321" width="16.85546875" style="138" customWidth="1"/>
    <col min="14322" max="14433" width="9.140625" style="138"/>
    <col min="14434" max="14434" width="13.42578125" style="138" customWidth="1"/>
    <col min="14435" max="14435" width="34.7109375" style="138" customWidth="1"/>
    <col min="14436" max="14436" width="20.85546875" style="138" customWidth="1"/>
    <col min="14437" max="14437" width="13.28515625" style="138" customWidth="1"/>
    <col min="14438" max="14438" width="10.7109375" style="138" customWidth="1"/>
    <col min="14439" max="14439" width="11.5703125" style="138" customWidth="1"/>
    <col min="14440" max="14440" width="11" style="138" customWidth="1"/>
    <col min="14441" max="14441" width="11.140625" style="138" customWidth="1"/>
    <col min="14442" max="14442" width="11" style="138" customWidth="1"/>
    <col min="14443" max="14443" width="12" style="138" customWidth="1"/>
    <col min="14444" max="14444" width="12.140625" style="138" customWidth="1"/>
    <col min="14445" max="14445" width="10.7109375" style="138" customWidth="1"/>
    <col min="14446" max="14446" width="10.85546875" style="138" customWidth="1"/>
    <col min="14447" max="14447" width="12.28515625" style="138" customWidth="1"/>
    <col min="14448" max="14448" width="11" style="138" customWidth="1"/>
    <col min="14449" max="14449" width="13.42578125" style="138" bestFit="1" customWidth="1"/>
    <col min="14450" max="14450" width="13" style="138" bestFit="1" customWidth="1"/>
    <col min="14451" max="14451" width="14" style="138" bestFit="1" customWidth="1"/>
    <col min="14452" max="14452" width="16.140625" style="138" bestFit="1" customWidth="1"/>
    <col min="14453" max="14453" width="15.140625" style="138" customWidth="1"/>
    <col min="14454" max="14470" width="9.140625" style="138"/>
    <col min="14471" max="14471" width="25.5703125" style="138" bestFit="1" customWidth="1"/>
    <col min="14472" max="14472" width="37.28515625" style="138" bestFit="1" customWidth="1"/>
    <col min="14473" max="14473" width="11" style="138" bestFit="1" customWidth="1"/>
    <col min="14474" max="14474" width="12.42578125" style="138" bestFit="1" customWidth="1"/>
    <col min="14475" max="14475" width="9.140625" style="138"/>
    <col min="14476" max="14476" width="13.85546875" style="138" customWidth="1"/>
    <col min="14477" max="14477" width="12.28515625" style="138" customWidth="1"/>
    <col min="14478" max="14478" width="12.5703125" style="138" customWidth="1"/>
    <col min="14479" max="14479" width="12" style="138" customWidth="1"/>
    <col min="14480" max="14480" width="9.140625" style="138"/>
    <col min="14481" max="14481" width="62.140625" style="138" customWidth="1"/>
    <col min="14482" max="14482" width="19.28515625" style="138" customWidth="1"/>
    <col min="14483" max="14483" width="9.140625" style="138"/>
    <col min="14484" max="14484" width="32.140625" style="138" bestFit="1" customWidth="1"/>
    <col min="14485" max="14486" width="9.140625" style="138"/>
    <col min="14487" max="14487" width="13" style="138" bestFit="1" customWidth="1"/>
    <col min="14488" max="14488" width="7.85546875" style="138" bestFit="1" customWidth="1"/>
    <col min="14489" max="14489" width="9.140625" style="138"/>
    <col min="14490" max="14491" width="14.42578125" style="138" bestFit="1" customWidth="1"/>
    <col min="14492" max="14492" width="9.140625" style="138"/>
    <col min="14493" max="14493" width="14.28515625" style="138" bestFit="1" customWidth="1"/>
    <col min="14494" max="14494" width="13" style="138" bestFit="1" customWidth="1"/>
    <col min="14495" max="14505" width="6.28515625" style="138" bestFit="1" customWidth="1"/>
    <col min="14506" max="14508" width="6.7109375" style="138" customWidth="1"/>
    <col min="14509" max="14509" width="6.85546875" style="138" customWidth="1"/>
    <col min="14510" max="14510" width="9.140625" style="138"/>
    <col min="14511" max="14511" width="28.42578125" style="138" bestFit="1" customWidth="1"/>
    <col min="14512" max="14512" width="17.28515625" style="138" bestFit="1" customWidth="1"/>
    <col min="14513" max="14516" width="19.28515625" style="138" customWidth="1"/>
    <col min="14517" max="14518" width="11.7109375" style="138" customWidth="1"/>
    <col min="14519" max="14520" width="9.140625" style="138"/>
    <col min="14521" max="14521" width="45.28515625" style="138" bestFit="1" customWidth="1"/>
    <col min="14522" max="14522" width="19.140625" style="138" bestFit="1" customWidth="1"/>
    <col min="14523" max="14525" width="10.85546875" style="138" bestFit="1" customWidth="1"/>
    <col min="14526" max="14526" width="11.5703125" style="138" bestFit="1" customWidth="1"/>
    <col min="14527" max="14528" width="11.140625" style="138" bestFit="1" customWidth="1"/>
    <col min="14529" max="14529" width="10.7109375" style="138" bestFit="1" customWidth="1"/>
    <col min="14530" max="14531" width="9.140625" style="138"/>
    <col min="14532" max="14532" width="23" style="138" bestFit="1" customWidth="1"/>
    <col min="14533" max="14533" width="23.7109375" style="138" bestFit="1" customWidth="1"/>
    <col min="14534" max="14534" width="18.5703125" style="138" bestFit="1" customWidth="1"/>
    <col min="14535" max="14535" width="17" style="138" bestFit="1" customWidth="1"/>
    <col min="14536" max="14537" width="9.140625" style="138"/>
    <col min="14538" max="14538" width="27.42578125" style="138" customWidth="1"/>
    <col min="14539" max="14539" width="9.140625" style="138"/>
    <col min="14540" max="14543" width="15.7109375" style="138" customWidth="1"/>
    <col min="14544" max="14544" width="12.85546875" style="138" customWidth="1"/>
    <col min="14545" max="14545" width="12.28515625" style="138" customWidth="1"/>
    <col min="14546" max="14547" width="9.140625" style="138"/>
    <col min="14548" max="14548" width="26.140625" style="138" customWidth="1"/>
    <col min="14549" max="14549" width="9.140625" style="138"/>
    <col min="14550" max="14551" width="9.7109375" style="138" bestFit="1" customWidth="1"/>
    <col min="14552" max="14552" width="17.5703125" style="138" bestFit="1" customWidth="1"/>
    <col min="14553" max="14553" width="12.140625" style="138" customWidth="1"/>
    <col min="14554" max="14555" width="9.140625" style="138"/>
    <col min="14556" max="14556" width="20.42578125" style="138" customWidth="1"/>
    <col min="14557" max="14557" width="9.140625" style="138"/>
    <col min="14558" max="14558" width="9.7109375" style="138" customWidth="1"/>
    <col min="14559" max="14559" width="11.5703125" style="138" customWidth="1"/>
    <col min="14560" max="14560" width="13.85546875" style="138" customWidth="1"/>
    <col min="14561" max="14561" width="10.85546875" style="138" customWidth="1"/>
    <col min="14562" max="14563" width="9.140625" style="138"/>
    <col min="14564" max="14564" width="30.5703125" style="138" customWidth="1"/>
    <col min="14565" max="14565" width="16.28515625" style="138" bestFit="1" customWidth="1"/>
    <col min="14566" max="14566" width="12.85546875" style="138" bestFit="1" customWidth="1"/>
    <col min="14567" max="14567" width="16.5703125" style="138" bestFit="1" customWidth="1"/>
    <col min="14568" max="14568" width="11.5703125" style="138" bestFit="1" customWidth="1"/>
    <col min="14569" max="14569" width="9.140625" style="138"/>
    <col min="14570" max="14570" width="37.140625" style="138" customWidth="1"/>
    <col min="14571" max="14571" width="15.42578125" style="138" bestFit="1" customWidth="1"/>
    <col min="14572" max="14572" width="15" style="138" customWidth="1"/>
    <col min="14573" max="14573" width="16.140625" style="138" customWidth="1"/>
    <col min="14574" max="14574" width="15.42578125" style="138" bestFit="1" customWidth="1"/>
    <col min="14575" max="14575" width="15" style="138" bestFit="1" customWidth="1"/>
    <col min="14576" max="14576" width="12.85546875" style="138" customWidth="1"/>
    <col min="14577" max="14577" width="16.85546875" style="138" customWidth="1"/>
    <col min="14578" max="14689" width="9.140625" style="138"/>
    <col min="14690" max="14690" width="13.42578125" style="138" customWidth="1"/>
    <col min="14691" max="14691" width="34.7109375" style="138" customWidth="1"/>
    <col min="14692" max="14692" width="20.85546875" style="138" customWidth="1"/>
    <col min="14693" max="14693" width="13.28515625" style="138" customWidth="1"/>
    <col min="14694" max="14694" width="10.7109375" style="138" customWidth="1"/>
    <col min="14695" max="14695" width="11.5703125" style="138" customWidth="1"/>
    <col min="14696" max="14696" width="11" style="138" customWidth="1"/>
    <col min="14697" max="14697" width="11.140625" style="138" customWidth="1"/>
    <col min="14698" max="14698" width="11" style="138" customWidth="1"/>
    <col min="14699" max="14699" width="12" style="138" customWidth="1"/>
    <col min="14700" max="14700" width="12.140625" style="138" customWidth="1"/>
    <col min="14701" max="14701" width="10.7109375" style="138" customWidth="1"/>
    <col min="14702" max="14702" width="10.85546875" style="138" customWidth="1"/>
    <col min="14703" max="14703" width="12.28515625" style="138" customWidth="1"/>
    <col min="14704" max="14704" width="11" style="138" customWidth="1"/>
    <col min="14705" max="14705" width="13.42578125" style="138" bestFit="1" customWidth="1"/>
    <col min="14706" max="14706" width="13" style="138" bestFit="1" customWidth="1"/>
    <col min="14707" max="14707" width="14" style="138" bestFit="1" customWidth="1"/>
    <col min="14708" max="14708" width="16.140625" style="138" bestFit="1" customWidth="1"/>
    <col min="14709" max="14709" width="15.140625" style="138" customWidth="1"/>
    <col min="14710" max="14726" width="9.140625" style="138"/>
    <col min="14727" max="14727" width="25.5703125" style="138" bestFit="1" customWidth="1"/>
    <col min="14728" max="14728" width="37.28515625" style="138" bestFit="1" customWidth="1"/>
    <col min="14729" max="14729" width="11" style="138" bestFit="1" customWidth="1"/>
    <col min="14730" max="14730" width="12.42578125" style="138" bestFit="1" customWidth="1"/>
    <col min="14731" max="14731" width="9.140625" style="138"/>
    <col min="14732" max="14732" width="13.85546875" style="138" customWidth="1"/>
    <col min="14733" max="14733" width="12.28515625" style="138" customWidth="1"/>
    <col min="14734" max="14734" width="12.5703125" style="138" customWidth="1"/>
    <col min="14735" max="14735" width="12" style="138" customWidth="1"/>
    <col min="14736" max="14736" width="9.140625" style="138"/>
    <col min="14737" max="14737" width="62.140625" style="138" customWidth="1"/>
    <col min="14738" max="14738" width="19.28515625" style="138" customWidth="1"/>
    <col min="14739" max="14739" width="9.140625" style="138"/>
    <col min="14740" max="14740" width="32.140625" style="138" bestFit="1" customWidth="1"/>
    <col min="14741" max="14742" width="9.140625" style="138"/>
    <col min="14743" max="14743" width="13" style="138" bestFit="1" customWidth="1"/>
    <col min="14744" max="14744" width="7.85546875" style="138" bestFit="1" customWidth="1"/>
    <col min="14745" max="14745" width="9.140625" style="138"/>
    <col min="14746" max="14747" width="14.42578125" style="138" bestFit="1" customWidth="1"/>
    <col min="14748" max="14748" width="9.140625" style="138"/>
    <col min="14749" max="14749" width="14.28515625" style="138" bestFit="1" customWidth="1"/>
    <col min="14750" max="14750" width="13" style="138" bestFit="1" customWidth="1"/>
    <col min="14751" max="14761" width="6.28515625" style="138" bestFit="1" customWidth="1"/>
    <col min="14762" max="14764" width="6.7109375" style="138" customWidth="1"/>
    <col min="14765" max="14765" width="6.85546875" style="138" customWidth="1"/>
    <col min="14766" max="14766" width="9.140625" style="138"/>
    <col min="14767" max="14767" width="28.42578125" style="138" bestFit="1" customWidth="1"/>
    <col min="14768" max="14768" width="17.28515625" style="138" bestFit="1" customWidth="1"/>
    <col min="14769" max="14772" width="19.28515625" style="138" customWidth="1"/>
    <col min="14773" max="14774" width="11.7109375" style="138" customWidth="1"/>
    <col min="14775" max="14776" width="9.140625" style="138"/>
    <col min="14777" max="14777" width="45.28515625" style="138" bestFit="1" customWidth="1"/>
    <col min="14778" max="14778" width="19.140625" style="138" bestFit="1" customWidth="1"/>
    <col min="14779" max="14781" width="10.85546875" style="138" bestFit="1" customWidth="1"/>
    <col min="14782" max="14782" width="11.5703125" style="138" bestFit="1" customWidth="1"/>
    <col min="14783" max="14784" width="11.140625" style="138" bestFit="1" customWidth="1"/>
    <col min="14785" max="14785" width="10.7109375" style="138" bestFit="1" customWidth="1"/>
    <col min="14786" max="14787" width="9.140625" style="138"/>
    <col min="14788" max="14788" width="23" style="138" bestFit="1" customWidth="1"/>
    <col min="14789" max="14789" width="23.7109375" style="138" bestFit="1" customWidth="1"/>
    <col min="14790" max="14790" width="18.5703125" style="138" bestFit="1" customWidth="1"/>
    <col min="14791" max="14791" width="17" style="138" bestFit="1" customWidth="1"/>
    <col min="14792" max="14793" width="9.140625" style="138"/>
    <col min="14794" max="14794" width="27.42578125" style="138" customWidth="1"/>
    <col min="14795" max="14795" width="9.140625" style="138"/>
    <col min="14796" max="14799" width="15.7109375" style="138" customWidth="1"/>
    <col min="14800" max="14800" width="12.85546875" style="138" customWidth="1"/>
    <col min="14801" max="14801" width="12.28515625" style="138" customWidth="1"/>
    <col min="14802" max="14803" width="9.140625" style="138"/>
    <col min="14804" max="14804" width="26.140625" style="138" customWidth="1"/>
    <col min="14805" max="14805" width="9.140625" style="138"/>
    <col min="14806" max="14807" width="9.7109375" style="138" bestFit="1" customWidth="1"/>
    <col min="14808" max="14808" width="17.5703125" style="138" bestFit="1" customWidth="1"/>
    <col min="14809" max="14809" width="12.140625" style="138" customWidth="1"/>
    <col min="14810" max="14811" width="9.140625" style="138"/>
    <col min="14812" max="14812" width="20.42578125" style="138" customWidth="1"/>
    <col min="14813" max="14813" width="9.140625" style="138"/>
    <col min="14814" max="14814" width="9.7109375" style="138" customWidth="1"/>
    <col min="14815" max="14815" width="11.5703125" style="138" customWidth="1"/>
    <col min="14816" max="14816" width="13.85546875" style="138" customWidth="1"/>
    <col min="14817" max="14817" width="10.85546875" style="138" customWidth="1"/>
    <col min="14818" max="14819" width="9.140625" style="138"/>
    <col min="14820" max="14820" width="30.5703125" style="138" customWidth="1"/>
    <col min="14821" max="14821" width="16.28515625" style="138" bestFit="1" customWidth="1"/>
    <col min="14822" max="14822" width="12.85546875" style="138" bestFit="1" customWidth="1"/>
    <col min="14823" max="14823" width="16.5703125" style="138" bestFit="1" customWidth="1"/>
    <col min="14824" max="14824" width="11.5703125" style="138" bestFit="1" customWidth="1"/>
    <col min="14825" max="14825" width="9.140625" style="138"/>
    <col min="14826" max="14826" width="37.140625" style="138" customWidth="1"/>
    <col min="14827" max="14827" width="15.42578125" style="138" bestFit="1" customWidth="1"/>
    <col min="14828" max="14828" width="15" style="138" customWidth="1"/>
    <col min="14829" max="14829" width="16.140625" style="138" customWidth="1"/>
    <col min="14830" max="14830" width="15.42578125" style="138" bestFit="1" customWidth="1"/>
    <col min="14831" max="14831" width="15" style="138" bestFit="1" customWidth="1"/>
    <col min="14832" max="14832" width="12.85546875" style="138" customWidth="1"/>
    <col min="14833" max="14833" width="16.85546875" style="138" customWidth="1"/>
    <col min="14834" max="14945" width="9.140625" style="138"/>
    <col min="14946" max="14946" width="13.42578125" style="138" customWidth="1"/>
    <col min="14947" max="14947" width="34.7109375" style="138" customWidth="1"/>
    <col min="14948" max="14948" width="20.85546875" style="138" customWidth="1"/>
    <col min="14949" max="14949" width="13.28515625" style="138" customWidth="1"/>
    <col min="14950" max="14950" width="10.7109375" style="138" customWidth="1"/>
    <col min="14951" max="14951" width="11.5703125" style="138" customWidth="1"/>
    <col min="14952" max="14952" width="11" style="138" customWidth="1"/>
    <col min="14953" max="14953" width="11.140625" style="138" customWidth="1"/>
    <col min="14954" max="14954" width="11" style="138" customWidth="1"/>
    <col min="14955" max="14955" width="12" style="138" customWidth="1"/>
    <col min="14956" max="14956" width="12.140625" style="138" customWidth="1"/>
    <col min="14957" max="14957" width="10.7109375" style="138" customWidth="1"/>
    <col min="14958" max="14958" width="10.85546875" style="138" customWidth="1"/>
    <col min="14959" max="14959" width="12.28515625" style="138" customWidth="1"/>
    <col min="14960" max="14960" width="11" style="138" customWidth="1"/>
    <col min="14961" max="14961" width="13.42578125" style="138" bestFit="1" customWidth="1"/>
    <col min="14962" max="14962" width="13" style="138" bestFit="1" customWidth="1"/>
    <col min="14963" max="14963" width="14" style="138" bestFit="1" customWidth="1"/>
    <col min="14964" max="14964" width="16.140625" style="138" bestFit="1" customWidth="1"/>
    <col min="14965" max="14965" width="15.140625" style="138" customWidth="1"/>
    <col min="14966" max="14982" width="9.140625" style="138"/>
    <col min="14983" max="14983" width="25.5703125" style="138" bestFit="1" customWidth="1"/>
    <col min="14984" max="14984" width="37.28515625" style="138" bestFit="1" customWidth="1"/>
    <col min="14985" max="14985" width="11" style="138" bestFit="1" customWidth="1"/>
    <col min="14986" max="14986" width="12.42578125" style="138" bestFit="1" customWidth="1"/>
    <col min="14987" max="14987" width="9.140625" style="138"/>
    <col min="14988" max="14988" width="13.85546875" style="138" customWidth="1"/>
    <col min="14989" max="14989" width="12.28515625" style="138" customWidth="1"/>
    <col min="14990" max="14990" width="12.5703125" style="138" customWidth="1"/>
    <col min="14991" max="14991" width="12" style="138" customWidth="1"/>
    <col min="14992" max="14992" width="9.140625" style="138"/>
    <col min="14993" max="14993" width="62.140625" style="138" customWidth="1"/>
    <col min="14994" max="14994" width="19.28515625" style="138" customWidth="1"/>
    <col min="14995" max="14995" width="9.140625" style="138"/>
    <col min="14996" max="14996" width="32.140625" style="138" bestFit="1" customWidth="1"/>
    <col min="14997" max="14998" width="9.140625" style="138"/>
    <col min="14999" max="14999" width="13" style="138" bestFit="1" customWidth="1"/>
    <col min="15000" max="15000" width="7.85546875" style="138" bestFit="1" customWidth="1"/>
    <col min="15001" max="15001" width="9.140625" style="138"/>
    <col min="15002" max="15003" width="14.42578125" style="138" bestFit="1" customWidth="1"/>
    <col min="15004" max="15004" width="9.140625" style="138"/>
    <col min="15005" max="15005" width="14.28515625" style="138" bestFit="1" customWidth="1"/>
    <col min="15006" max="15006" width="13" style="138" bestFit="1" customWidth="1"/>
    <col min="15007" max="15017" width="6.28515625" style="138" bestFit="1" customWidth="1"/>
    <col min="15018" max="15020" width="6.7109375" style="138" customWidth="1"/>
    <col min="15021" max="15021" width="6.85546875" style="138" customWidth="1"/>
    <col min="15022" max="15022" width="9.140625" style="138"/>
    <col min="15023" max="15023" width="28.42578125" style="138" bestFit="1" customWidth="1"/>
    <col min="15024" max="15024" width="17.28515625" style="138" bestFit="1" customWidth="1"/>
    <col min="15025" max="15028" width="19.28515625" style="138" customWidth="1"/>
    <col min="15029" max="15030" width="11.7109375" style="138" customWidth="1"/>
    <col min="15031" max="15032" width="9.140625" style="138"/>
    <col min="15033" max="15033" width="45.28515625" style="138" bestFit="1" customWidth="1"/>
    <col min="15034" max="15034" width="19.140625" style="138" bestFit="1" customWidth="1"/>
    <col min="15035" max="15037" width="10.85546875" style="138" bestFit="1" customWidth="1"/>
    <col min="15038" max="15038" width="11.5703125" style="138" bestFit="1" customWidth="1"/>
    <col min="15039" max="15040" width="11.140625" style="138" bestFit="1" customWidth="1"/>
    <col min="15041" max="15041" width="10.7109375" style="138" bestFit="1" customWidth="1"/>
    <col min="15042" max="15043" width="9.140625" style="138"/>
    <col min="15044" max="15044" width="23" style="138" bestFit="1" customWidth="1"/>
    <col min="15045" max="15045" width="23.7109375" style="138" bestFit="1" customWidth="1"/>
    <col min="15046" max="15046" width="18.5703125" style="138" bestFit="1" customWidth="1"/>
    <col min="15047" max="15047" width="17" style="138" bestFit="1" customWidth="1"/>
    <col min="15048" max="15049" width="9.140625" style="138"/>
    <col min="15050" max="15050" width="27.42578125" style="138" customWidth="1"/>
    <col min="15051" max="15051" width="9.140625" style="138"/>
    <col min="15052" max="15055" width="15.7109375" style="138" customWidth="1"/>
    <col min="15056" max="15056" width="12.85546875" style="138" customWidth="1"/>
    <col min="15057" max="15057" width="12.28515625" style="138" customWidth="1"/>
    <col min="15058" max="15059" width="9.140625" style="138"/>
    <col min="15060" max="15060" width="26.140625" style="138" customWidth="1"/>
    <col min="15061" max="15061" width="9.140625" style="138"/>
    <col min="15062" max="15063" width="9.7109375" style="138" bestFit="1" customWidth="1"/>
    <col min="15064" max="15064" width="17.5703125" style="138" bestFit="1" customWidth="1"/>
    <col min="15065" max="15065" width="12.140625" style="138" customWidth="1"/>
    <col min="15066" max="15067" width="9.140625" style="138"/>
    <col min="15068" max="15068" width="20.42578125" style="138" customWidth="1"/>
    <col min="15069" max="15069" width="9.140625" style="138"/>
    <col min="15070" max="15070" width="9.7109375" style="138" customWidth="1"/>
    <col min="15071" max="15071" width="11.5703125" style="138" customWidth="1"/>
    <col min="15072" max="15072" width="13.85546875" style="138" customWidth="1"/>
    <col min="15073" max="15073" width="10.85546875" style="138" customWidth="1"/>
    <col min="15074" max="15075" width="9.140625" style="138"/>
    <col min="15076" max="15076" width="30.5703125" style="138" customWidth="1"/>
    <col min="15077" max="15077" width="16.28515625" style="138" bestFit="1" customWidth="1"/>
    <col min="15078" max="15078" width="12.85546875" style="138" bestFit="1" customWidth="1"/>
    <col min="15079" max="15079" width="16.5703125" style="138" bestFit="1" customWidth="1"/>
    <col min="15080" max="15080" width="11.5703125" style="138" bestFit="1" customWidth="1"/>
    <col min="15081" max="15081" width="9.140625" style="138"/>
    <col min="15082" max="15082" width="37.140625" style="138" customWidth="1"/>
    <col min="15083" max="15083" width="15.42578125" style="138" bestFit="1" customWidth="1"/>
    <col min="15084" max="15084" width="15" style="138" customWidth="1"/>
    <col min="15085" max="15085" width="16.140625" style="138" customWidth="1"/>
    <col min="15086" max="15086" width="15.42578125" style="138" bestFit="1" customWidth="1"/>
    <col min="15087" max="15087" width="15" style="138" bestFit="1" customWidth="1"/>
    <col min="15088" max="15088" width="12.85546875" style="138" customWidth="1"/>
    <col min="15089" max="15089" width="16.85546875" style="138" customWidth="1"/>
    <col min="15090" max="15201" width="9.140625" style="138"/>
    <col min="15202" max="15202" width="13.42578125" style="138" customWidth="1"/>
    <col min="15203" max="15203" width="34.7109375" style="138" customWidth="1"/>
    <col min="15204" max="15204" width="20.85546875" style="138" customWidth="1"/>
    <col min="15205" max="15205" width="13.28515625" style="138" customWidth="1"/>
    <col min="15206" max="15206" width="10.7109375" style="138" customWidth="1"/>
    <col min="15207" max="15207" width="11.5703125" style="138" customWidth="1"/>
    <col min="15208" max="15208" width="11" style="138" customWidth="1"/>
    <col min="15209" max="15209" width="11.140625" style="138" customWidth="1"/>
    <col min="15210" max="15210" width="11" style="138" customWidth="1"/>
    <col min="15211" max="15211" width="12" style="138" customWidth="1"/>
    <col min="15212" max="15212" width="12.140625" style="138" customWidth="1"/>
    <col min="15213" max="15213" width="10.7109375" style="138" customWidth="1"/>
    <col min="15214" max="15214" width="10.85546875" style="138" customWidth="1"/>
    <col min="15215" max="15215" width="12.28515625" style="138" customWidth="1"/>
    <col min="15216" max="15216" width="11" style="138" customWidth="1"/>
    <col min="15217" max="15217" width="13.42578125" style="138" bestFit="1" customWidth="1"/>
    <col min="15218" max="15218" width="13" style="138" bestFit="1" customWidth="1"/>
    <col min="15219" max="15219" width="14" style="138" bestFit="1" customWidth="1"/>
    <col min="15220" max="15220" width="16.140625" style="138" bestFit="1" customWidth="1"/>
    <col min="15221" max="15221" width="15.140625" style="138" customWidth="1"/>
    <col min="15222" max="15238" width="9.140625" style="138"/>
    <col min="15239" max="15239" width="25.5703125" style="138" bestFit="1" customWidth="1"/>
    <col min="15240" max="15240" width="37.28515625" style="138" bestFit="1" customWidth="1"/>
    <col min="15241" max="15241" width="11" style="138" bestFit="1" customWidth="1"/>
    <col min="15242" max="15242" width="12.42578125" style="138" bestFit="1" customWidth="1"/>
    <col min="15243" max="15243" width="9.140625" style="138"/>
    <col min="15244" max="15244" width="13.85546875" style="138" customWidth="1"/>
    <col min="15245" max="15245" width="12.28515625" style="138" customWidth="1"/>
    <col min="15246" max="15246" width="12.5703125" style="138" customWidth="1"/>
    <col min="15247" max="15247" width="12" style="138" customWidth="1"/>
    <col min="15248" max="15248" width="9.140625" style="138"/>
    <col min="15249" max="15249" width="62.140625" style="138" customWidth="1"/>
    <col min="15250" max="15250" width="19.28515625" style="138" customWidth="1"/>
    <col min="15251" max="15251" width="9.140625" style="138"/>
    <col min="15252" max="15252" width="32.140625" style="138" bestFit="1" customWidth="1"/>
    <col min="15253" max="15254" width="9.140625" style="138"/>
    <col min="15255" max="15255" width="13" style="138" bestFit="1" customWidth="1"/>
    <col min="15256" max="15256" width="7.85546875" style="138" bestFit="1" customWidth="1"/>
    <col min="15257" max="15257" width="9.140625" style="138"/>
    <col min="15258" max="15259" width="14.42578125" style="138" bestFit="1" customWidth="1"/>
    <col min="15260" max="15260" width="9.140625" style="138"/>
    <col min="15261" max="15261" width="14.28515625" style="138" bestFit="1" customWidth="1"/>
    <col min="15262" max="15262" width="13" style="138" bestFit="1" customWidth="1"/>
    <col min="15263" max="15273" width="6.28515625" style="138" bestFit="1" customWidth="1"/>
    <col min="15274" max="15276" width="6.7109375" style="138" customWidth="1"/>
    <col min="15277" max="15277" width="6.85546875" style="138" customWidth="1"/>
    <col min="15278" max="15278" width="9.140625" style="138"/>
    <col min="15279" max="15279" width="28.42578125" style="138" bestFit="1" customWidth="1"/>
    <col min="15280" max="15280" width="17.28515625" style="138" bestFit="1" customWidth="1"/>
    <col min="15281" max="15284" width="19.28515625" style="138" customWidth="1"/>
    <col min="15285" max="15286" width="11.7109375" style="138" customWidth="1"/>
    <col min="15287" max="15288" width="9.140625" style="138"/>
    <col min="15289" max="15289" width="45.28515625" style="138" bestFit="1" customWidth="1"/>
    <col min="15290" max="15290" width="19.140625" style="138" bestFit="1" customWidth="1"/>
    <col min="15291" max="15293" width="10.85546875" style="138" bestFit="1" customWidth="1"/>
    <col min="15294" max="15294" width="11.5703125" style="138" bestFit="1" customWidth="1"/>
    <col min="15295" max="15296" width="11.140625" style="138" bestFit="1" customWidth="1"/>
    <col min="15297" max="15297" width="10.7109375" style="138" bestFit="1" customWidth="1"/>
    <col min="15298" max="15299" width="9.140625" style="138"/>
    <col min="15300" max="15300" width="23" style="138" bestFit="1" customWidth="1"/>
    <col min="15301" max="15301" width="23.7109375" style="138" bestFit="1" customWidth="1"/>
    <col min="15302" max="15302" width="18.5703125" style="138" bestFit="1" customWidth="1"/>
    <col min="15303" max="15303" width="17" style="138" bestFit="1" customWidth="1"/>
    <col min="15304" max="15305" width="9.140625" style="138"/>
    <col min="15306" max="15306" width="27.42578125" style="138" customWidth="1"/>
    <col min="15307" max="15307" width="9.140625" style="138"/>
    <col min="15308" max="15311" width="15.7109375" style="138" customWidth="1"/>
    <col min="15312" max="15312" width="12.85546875" style="138" customWidth="1"/>
    <col min="15313" max="15313" width="12.28515625" style="138" customWidth="1"/>
    <col min="15314" max="15315" width="9.140625" style="138"/>
    <col min="15316" max="15316" width="26.140625" style="138" customWidth="1"/>
    <col min="15317" max="15317" width="9.140625" style="138"/>
    <col min="15318" max="15319" width="9.7109375" style="138" bestFit="1" customWidth="1"/>
    <col min="15320" max="15320" width="17.5703125" style="138" bestFit="1" customWidth="1"/>
    <col min="15321" max="15321" width="12.140625" style="138" customWidth="1"/>
    <col min="15322" max="15323" width="9.140625" style="138"/>
    <col min="15324" max="15324" width="20.42578125" style="138" customWidth="1"/>
    <col min="15325" max="15325" width="9.140625" style="138"/>
    <col min="15326" max="15326" width="9.7109375" style="138" customWidth="1"/>
    <col min="15327" max="15327" width="11.5703125" style="138" customWidth="1"/>
    <col min="15328" max="15328" width="13.85546875" style="138" customWidth="1"/>
    <col min="15329" max="15329" width="10.85546875" style="138" customWidth="1"/>
    <col min="15330" max="15331" width="9.140625" style="138"/>
    <col min="15332" max="15332" width="30.5703125" style="138" customWidth="1"/>
    <col min="15333" max="15333" width="16.28515625" style="138" bestFit="1" customWidth="1"/>
    <col min="15334" max="15334" width="12.85546875" style="138" bestFit="1" customWidth="1"/>
    <col min="15335" max="15335" width="16.5703125" style="138" bestFit="1" customWidth="1"/>
    <col min="15336" max="15336" width="11.5703125" style="138" bestFit="1" customWidth="1"/>
    <col min="15337" max="15337" width="9.140625" style="138"/>
    <col min="15338" max="15338" width="37.140625" style="138" customWidth="1"/>
    <col min="15339" max="15339" width="15.42578125" style="138" bestFit="1" customWidth="1"/>
    <col min="15340" max="15340" width="15" style="138" customWidth="1"/>
    <col min="15341" max="15341" width="16.140625" style="138" customWidth="1"/>
    <col min="15342" max="15342" width="15.42578125" style="138" bestFit="1" customWidth="1"/>
    <col min="15343" max="15343" width="15" style="138" bestFit="1" customWidth="1"/>
    <col min="15344" max="15344" width="12.85546875" style="138" customWidth="1"/>
    <col min="15345" max="15345" width="16.85546875" style="138" customWidth="1"/>
    <col min="15346" max="15457" width="9.140625" style="138"/>
    <col min="15458" max="15458" width="13.42578125" style="138" customWidth="1"/>
    <col min="15459" max="15459" width="34.7109375" style="138" customWidth="1"/>
    <col min="15460" max="15460" width="20.85546875" style="138" customWidth="1"/>
    <col min="15461" max="15461" width="13.28515625" style="138" customWidth="1"/>
    <col min="15462" max="15462" width="10.7109375" style="138" customWidth="1"/>
    <col min="15463" max="15463" width="11.5703125" style="138" customWidth="1"/>
    <col min="15464" max="15464" width="11" style="138" customWidth="1"/>
    <col min="15465" max="15465" width="11.140625" style="138" customWidth="1"/>
    <col min="15466" max="15466" width="11" style="138" customWidth="1"/>
    <col min="15467" max="15467" width="12" style="138" customWidth="1"/>
    <col min="15468" max="15468" width="12.140625" style="138" customWidth="1"/>
    <col min="15469" max="15469" width="10.7109375" style="138" customWidth="1"/>
    <col min="15470" max="15470" width="10.85546875" style="138" customWidth="1"/>
    <col min="15471" max="15471" width="12.28515625" style="138" customWidth="1"/>
    <col min="15472" max="15472" width="11" style="138" customWidth="1"/>
    <col min="15473" max="15473" width="13.42578125" style="138" bestFit="1" customWidth="1"/>
    <col min="15474" max="15474" width="13" style="138" bestFit="1" customWidth="1"/>
    <col min="15475" max="15475" width="14" style="138" bestFit="1" customWidth="1"/>
    <col min="15476" max="15476" width="16.140625" style="138" bestFit="1" customWidth="1"/>
    <col min="15477" max="15477" width="15.140625" style="138" customWidth="1"/>
    <col min="15478" max="15494" width="9.140625" style="138"/>
    <col min="15495" max="15495" width="25.5703125" style="138" bestFit="1" customWidth="1"/>
    <col min="15496" max="15496" width="37.28515625" style="138" bestFit="1" customWidth="1"/>
    <col min="15497" max="15497" width="11" style="138" bestFit="1" customWidth="1"/>
    <col min="15498" max="15498" width="12.42578125" style="138" bestFit="1" customWidth="1"/>
    <col min="15499" max="15499" width="9.140625" style="138"/>
    <col min="15500" max="15500" width="13.85546875" style="138" customWidth="1"/>
    <col min="15501" max="15501" width="12.28515625" style="138" customWidth="1"/>
    <col min="15502" max="15502" width="12.5703125" style="138" customWidth="1"/>
    <col min="15503" max="15503" width="12" style="138" customWidth="1"/>
    <col min="15504" max="15504" width="9.140625" style="138"/>
    <col min="15505" max="15505" width="62.140625" style="138" customWidth="1"/>
    <col min="15506" max="15506" width="19.28515625" style="138" customWidth="1"/>
    <col min="15507" max="15507" width="9.140625" style="138"/>
    <col min="15508" max="15508" width="32.140625" style="138" bestFit="1" customWidth="1"/>
    <col min="15509" max="15510" width="9.140625" style="138"/>
    <col min="15511" max="15511" width="13" style="138" bestFit="1" customWidth="1"/>
    <col min="15512" max="15512" width="7.85546875" style="138" bestFit="1" customWidth="1"/>
    <col min="15513" max="15513" width="9.140625" style="138"/>
    <col min="15514" max="15515" width="14.42578125" style="138" bestFit="1" customWidth="1"/>
    <col min="15516" max="15516" width="9.140625" style="138"/>
    <col min="15517" max="15517" width="14.28515625" style="138" bestFit="1" customWidth="1"/>
    <col min="15518" max="15518" width="13" style="138" bestFit="1" customWidth="1"/>
    <col min="15519" max="15529" width="6.28515625" style="138" bestFit="1" customWidth="1"/>
    <col min="15530" max="15532" width="6.7109375" style="138" customWidth="1"/>
    <col min="15533" max="15533" width="6.85546875" style="138" customWidth="1"/>
    <col min="15534" max="15534" width="9.140625" style="138"/>
    <col min="15535" max="15535" width="28.42578125" style="138" bestFit="1" customWidth="1"/>
    <col min="15536" max="15536" width="17.28515625" style="138" bestFit="1" customWidth="1"/>
    <col min="15537" max="15540" width="19.28515625" style="138" customWidth="1"/>
    <col min="15541" max="15542" width="11.7109375" style="138" customWidth="1"/>
    <col min="15543" max="15544" width="9.140625" style="138"/>
    <col min="15545" max="15545" width="45.28515625" style="138" bestFit="1" customWidth="1"/>
    <col min="15546" max="15546" width="19.140625" style="138" bestFit="1" customWidth="1"/>
    <col min="15547" max="15549" width="10.85546875" style="138" bestFit="1" customWidth="1"/>
    <col min="15550" max="15550" width="11.5703125" style="138" bestFit="1" customWidth="1"/>
    <col min="15551" max="15552" width="11.140625" style="138" bestFit="1" customWidth="1"/>
    <col min="15553" max="15553" width="10.7109375" style="138" bestFit="1" customWidth="1"/>
    <col min="15554" max="15555" width="9.140625" style="138"/>
    <col min="15556" max="15556" width="23" style="138" bestFit="1" customWidth="1"/>
    <col min="15557" max="15557" width="23.7109375" style="138" bestFit="1" customWidth="1"/>
    <col min="15558" max="15558" width="18.5703125" style="138" bestFit="1" customWidth="1"/>
    <col min="15559" max="15559" width="17" style="138" bestFit="1" customWidth="1"/>
    <col min="15560" max="15561" width="9.140625" style="138"/>
    <col min="15562" max="15562" width="27.42578125" style="138" customWidth="1"/>
    <col min="15563" max="15563" width="9.140625" style="138"/>
    <col min="15564" max="15567" width="15.7109375" style="138" customWidth="1"/>
    <col min="15568" max="15568" width="12.85546875" style="138" customWidth="1"/>
    <col min="15569" max="15569" width="12.28515625" style="138" customWidth="1"/>
    <col min="15570" max="15571" width="9.140625" style="138"/>
    <col min="15572" max="15572" width="26.140625" style="138" customWidth="1"/>
    <col min="15573" max="15573" width="9.140625" style="138"/>
    <col min="15574" max="15575" width="9.7109375" style="138" bestFit="1" customWidth="1"/>
    <col min="15576" max="15576" width="17.5703125" style="138" bestFit="1" customWidth="1"/>
    <col min="15577" max="15577" width="12.140625" style="138" customWidth="1"/>
    <col min="15578" max="15579" width="9.140625" style="138"/>
    <col min="15580" max="15580" width="20.42578125" style="138" customWidth="1"/>
    <col min="15581" max="15581" width="9.140625" style="138"/>
    <col min="15582" max="15582" width="9.7109375" style="138" customWidth="1"/>
    <col min="15583" max="15583" width="11.5703125" style="138" customWidth="1"/>
    <col min="15584" max="15584" width="13.85546875" style="138" customWidth="1"/>
    <col min="15585" max="15585" width="10.85546875" style="138" customWidth="1"/>
    <col min="15586" max="15587" width="9.140625" style="138"/>
    <col min="15588" max="15588" width="30.5703125" style="138" customWidth="1"/>
    <col min="15589" max="15589" width="16.28515625" style="138" bestFit="1" customWidth="1"/>
    <col min="15590" max="15590" width="12.85546875" style="138" bestFit="1" customWidth="1"/>
    <col min="15591" max="15591" width="16.5703125" style="138" bestFit="1" customWidth="1"/>
    <col min="15592" max="15592" width="11.5703125" style="138" bestFit="1" customWidth="1"/>
    <col min="15593" max="15593" width="9.140625" style="138"/>
    <col min="15594" max="15594" width="37.140625" style="138" customWidth="1"/>
    <col min="15595" max="15595" width="15.42578125" style="138" bestFit="1" customWidth="1"/>
    <col min="15596" max="15596" width="15" style="138" customWidth="1"/>
    <col min="15597" max="15597" width="16.140625" style="138" customWidth="1"/>
    <col min="15598" max="15598" width="15.42578125" style="138" bestFit="1" customWidth="1"/>
    <col min="15599" max="15599" width="15" style="138" bestFit="1" customWidth="1"/>
    <col min="15600" max="15600" width="12.85546875" style="138" customWidth="1"/>
    <col min="15601" max="15601" width="16.85546875" style="138" customWidth="1"/>
    <col min="15602" max="15713" width="9.140625" style="138"/>
    <col min="15714" max="15714" width="13.42578125" style="138" customWidth="1"/>
    <col min="15715" max="15715" width="34.7109375" style="138" customWidth="1"/>
    <col min="15716" max="15716" width="20.85546875" style="138" customWidth="1"/>
    <col min="15717" max="15717" width="13.28515625" style="138" customWidth="1"/>
    <col min="15718" max="15718" width="10.7109375" style="138" customWidth="1"/>
    <col min="15719" max="15719" width="11.5703125" style="138" customWidth="1"/>
    <col min="15720" max="15720" width="11" style="138" customWidth="1"/>
    <col min="15721" max="15721" width="11.140625" style="138" customWidth="1"/>
    <col min="15722" max="15722" width="11" style="138" customWidth="1"/>
    <col min="15723" max="15723" width="12" style="138" customWidth="1"/>
    <col min="15724" max="15724" width="12.140625" style="138" customWidth="1"/>
    <col min="15725" max="15725" width="10.7109375" style="138" customWidth="1"/>
    <col min="15726" max="15726" width="10.85546875" style="138" customWidth="1"/>
    <col min="15727" max="15727" width="12.28515625" style="138" customWidth="1"/>
    <col min="15728" max="15728" width="11" style="138" customWidth="1"/>
    <col min="15729" max="15729" width="13.42578125" style="138" bestFit="1" customWidth="1"/>
    <col min="15730" max="15730" width="13" style="138" bestFit="1" customWidth="1"/>
    <col min="15731" max="15731" width="14" style="138" bestFit="1" customWidth="1"/>
    <col min="15732" max="15732" width="16.140625" style="138" bestFit="1" customWidth="1"/>
    <col min="15733" max="15733" width="15.140625" style="138" customWidth="1"/>
    <col min="15734" max="15750" width="9.140625" style="138"/>
    <col min="15751" max="15751" width="25.5703125" style="138" bestFit="1" customWidth="1"/>
    <col min="15752" max="15752" width="37.28515625" style="138" bestFit="1" customWidth="1"/>
    <col min="15753" max="15753" width="11" style="138" bestFit="1" customWidth="1"/>
    <col min="15754" max="15754" width="12.42578125" style="138" bestFit="1" customWidth="1"/>
    <col min="15755" max="15755" width="9.140625" style="138"/>
    <col min="15756" max="15756" width="13.85546875" style="138" customWidth="1"/>
    <col min="15757" max="15757" width="12.28515625" style="138" customWidth="1"/>
    <col min="15758" max="15758" width="12.5703125" style="138" customWidth="1"/>
    <col min="15759" max="15759" width="12" style="138" customWidth="1"/>
    <col min="15760" max="15760" width="9.140625" style="138"/>
    <col min="15761" max="15761" width="62.140625" style="138" customWidth="1"/>
    <col min="15762" max="15762" width="19.28515625" style="138" customWidth="1"/>
    <col min="15763" max="15763" width="9.140625" style="138"/>
    <col min="15764" max="15764" width="32.140625" style="138" bestFit="1" customWidth="1"/>
    <col min="15765" max="15766" width="9.140625" style="138"/>
    <col min="15767" max="15767" width="13" style="138" bestFit="1" customWidth="1"/>
    <col min="15768" max="15768" width="7.85546875" style="138" bestFit="1" customWidth="1"/>
    <col min="15769" max="15769" width="9.140625" style="138"/>
    <col min="15770" max="15771" width="14.42578125" style="138" bestFit="1" customWidth="1"/>
    <col min="15772" max="15772" width="9.140625" style="138"/>
    <col min="15773" max="15773" width="14.28515625" style="138" bestFit="1" customWidth="1"/>
    <col min="15774" max="15774" width="13" style="138" bestFit="1" customWidth="1"/>
    <col min="15775" max="15785" width="6.28515625" style="138" bestFit="1" customWidth="1"/>
    <col min="15786" max="15788" width="6.7109375" style="138" customWidth="1"/>
    <col min="15789" max="15789" width="6.85546875" style="138" customWidth="1"/>
    <col min="15790" max="15790" width="9.140625" style="138"/>
    <col min="15791" max="15791" width="28.42578125" style="138" bestFit="1" customWidth="1"/>
    <col min="15792" max="15792" width="17.28515625" style="138" bestFit="1" customWidth="1"/>
    <col min="15793" max="15796" width="19.28515625" style="138" customWidth="1"/>
    <col min="15797" max="15798" width="11.7109375" style="138" customWidth="1"/>
    <col min="15799" max="15800" width="9.140625" style="138"/>
    <col min="15801" max="15801" width="45.28515625" style="138" bestFit="1" customWidth="1"/>
    <col min="15802" max="15802" width="19.140625" style="138" bestFit="1" customWidth="1"/>
    <col min="15803" max="15805" width="10.85546875" style="138" bestFit="1" customWidth="1"/>
    <col min="15806" max="15806" width="11.5703125" style="138" bestFit="1" customWidth="1"/>
    <col min="15807" max="15808" width="11.140625" style="138" bestFit="1" customWidth="1"/>
    <col min="15809" max="15809" width="10.7109375" style="138" bestFit="1" customWidth="1"/>
    <col min="15810" max="15811" width="9.140625" style="138"/>
    <col min="15812" max="15812" width="23" style="138" bestFit="1" customWidth="1"/>
    <col min="15813" max="15813" width="23.7109375" style="138" bestFit="1" customWidth="1"/>
    <col min="15814" max="15814" width="18.5703125" style="138" bestFit="1" customWidth="1"/>
    <col min="15815" max="15815" width="17" style="138" bestFit="1" customWidth="1"/>
    <col min="15816" max="15817" width="9.140625" style="138"/>
    <col min="15818" max="15818" width="27.42578125" style="138" customWidth="1"/>
    <col min="15819" max="15819" width="9.140625" style="138"/>
    <col min="15820" max="15823" width="15.7109375" style="138" customWidth="1"/>
    <col min="15824" max="15824" width="12.85546875" style="138" customWidth="1"/>
    <col min="15825" max="15825" width="12.28515625" style="138" customWidth="1"/>
    <col min="15826" max="15827" width="9.140625" style="138"/>
    <col min="15828" max="15828" width="26.140625" style="138" customWidth="1"/>
    <col min="15829" max="15829" width="9.140625" style="138"/>
    <col min="15830" max="15831" width="9.7109375" style="138" bestFit="1" customWidth="1"/>
    <col min="15832" max="15832" width="17.5703125" style="138" bestFit="1" customWidth="1"/>
    <col min="15833" max="15833" width="12.140625" style="138" customWidth="1"/>
    <col min="15834" max="15835" width="9.140625" style="138"/>
    <col min="15836" max="15836" width="20.42578125" style="138" customWidth="1"/>
    <col min="15837" max="15837" width="9.140625" style="138"/>
    <col min="15838" max="15838" width="9.7109375" style="138" customWidth="1"/>
    <col min="15839" max="15839" width="11.5703125" style="138" customWidth="1"/>
    <col min="15840" max="15840" width="13.85546875" style="138" customWidth="1"/>
    <col min="15841" max="15841" width="10.85546875" style="138" customWidth="1"/>
    <col min="15842" max="15843" width="9.140625" style="138"/>
    <col min="15844" max="15844" width="30.5703125" style="138" customWidth="1"/>
    <col min="15845" max="15845" width="16.28515625" style="138" bestFit="1" customWidth="1"/>
    <col min="15846" max="15846" width="12.85546875" style="138" bestFit="1" customWidth="1"/>
    <col min="15847" max="15847" width="16.5703125" style="138" bestFit="1" customWidth="1"/>
    <col min="15848" max="15848" width="11.5703125" style="138" bestFit="1" customWidth="1"/>
    <col min="15849" max="15849" width="9.140625" style="138"/>
    <col min="15850" max="15850" width="37.140625" style="138" customWidth="1"/>
    <col min="15851" max="15851" width="15.42578125" style="138" bestFit="1" customWidth="1"/>
    <col min="15852" max="15852" width="15" style="138" customWidth="1"/>
    <col min="15853" max="15853" width="16.140625" style="138" customWidth="1"/>
    <col min="15854" max="15854" width="15.42578125" style="138" bestFit="1" customWidth="1"/>
    <col min="15855" max="15855" width="15" style="138" bestFit="1" customWidth="1"/>
    <col min="15856" max="15856" width="12.85546875" style="138" customWidth="1"/>
    <col min="15857" max="15857" width="16.85546875" style="138" customWidth="1"/>
    <col min="15858" max="15969" width="9.140625" style="138"/>
    <col min="15970" max="15970" width="13.42578125" style="138" customWidth="1"/>
    <col min="15971" max="15971" width="34.7109375" style="138" customWidth="1"/>
    <col min="15972" max="15972" width="20.85546875" style="138" customWidth="1"/>
    <col min="15973" max="15973" width="13.28515625" style="138" customWidth="1"/>
    <col min="15974" max="15974" width="10.7109375" style="138" customWidth="1"/>
    <col min="15975" max="15975" width="11.5703125" style="138" customWidth="1"/>
    <col min="15976" max="15976" width="11" style="138" customWidth="1"/>
    <col min="15977" max="15977" width="11.140625" style="138" customWidth="1"/>
    <col min="15978" max="15978" width="11" style="138" customWidth="1"/>
    <col min="15979" max="15979" width="12" style="138" customWidth="1"/>
    <col min="15980" max="15980" width="12.140625" style="138" customWidth="1"/>
    <col min="15981" max="15981" width="10.7109375" style="138" customWidth="1"/>
    <col min="15982" max="15982" width="10.85546875" style="138" customWidth="1"/>
    <col min="15983" max="15983" width="12.28515625" style="138" customWidth="1"/>
    <col min="15984" max="15984" width="11" style="138" customWidth="1"/>
    <col min="15985" max="15985" width="13.42578125" style="138" bestFit="1" customWidth="1"/>
    <col min="15986" max="15986" width="13" style="138" bestFit="1" customWidth="1"/>
    <col min="15987" max="15987" width="14" style="138" bestFit="1" customWidth="1"/>
    <col min="15988" max="15988" width="16.140625" style="138" bestFit="1" customWidth="1"/>
    <col min="15989" max="15989" width="15.140625" style="138" customWidth="1"/>
    <col min="15990" max="16006" width="9.140625" style="138"/>
    <col min="16007" max="16007" width="25.5703125" style="138" bestFit="1" customWidth="1"/>
    <col min="16008" max="16008" width="37.28515625" style="138" bestFit="1" customWidth="1"/>
    <col min="16009" max="16009" width="11" style="138" bestFit="1" customWidth="1"/>
    <col min="16010" max="16010" width="12.42578125" style="138" bestFit="1" customWidth="1"/>
    <col min="16011" max="16011" width="9.140625" style="138"/>
    <col min="16012" max="16012" width="13.85546875" style="138" customWidth="1"/>
    <col min="16013" max="16013" width="12.28515625" style="138" customWidth="1"/>
    <col min="16014" max="16014" width="12.5703125" style="138" customWidth="1"/>
    <col min="16015" max="16015" width="12" style="138" customWidth="1"/>
    <col min="16016" max="16016" width="9.140625" style="138"/>
    <col min="16017" max="16017" width="62.140625" style="138" customWidth="1"/>
    <col min="16018" max="16018" width="19.28515625" style="138" customWidth="1"/>
    <col min="16019" max="16019" width="9.140625" style="138"/>
    <col min="16020" max="16020" width="32.140625" style="138" bestFit="1" customWidth="1"/>
    <col min="16021" max="16022" width="9.140625" style="138"/>
    <col min="16023" max="16023" width="13" style="138" bestFit="1" customWidth="1"/>
    <col min="16024" max="16024" width="7.85546875" style="138" bestFit="1" customWidth="1"/>
    <col min="16025" max="16025" width="9.140625" style="138"/>
    <col min="16026" max="16027" width="14.42578125" style="138" bestFit="1" customWidth="1"/>
    <col min="16028" max="16028" width="9.140625" style="138"/>
    <col min="16029" max="16029" width="14.28515625" style="138" bestFit="1" customWidth="1"/>
    <col min="16030" max="16030" width="13" style="138" bestFit="1" customWidth="1"/>
    <col min="16031" max="16041" width="6.28515625" style="138" bestFit="1" customWidth="1"/>
    <col min="16042" max="16044" width="6.7109375" style="138" customWidth="1"/>
    <col min="16045" max="16045" width="6.85546875" style="138" customWidth="1"/>
    <col min="16046" max="16046" width="9.140625" style="138"/>
    <col min="16047" max="16047" width="28.42578125" style="138" bestFit="1" customWidth="1"/>
    <col min="16048" max="16048" width="17.28515625" style="138" bestFit="1" customWidth="1"/>
    <col min="16049" max="16052" width="19.28515625" style="138" customWidth="1"/>
    <col min="16053" max="16054" width="11.7109375" style="138" customWidth="1"/>
    <col min="16055" max="16056" width="9.140625" style="138"/>
    <col min="16057" max="16057" width="45.28515625" style="138" bestFit="1" customWidth="1"/>
    <col min="16058" max="16058" width="19.140625" style="138" bestFit="1" customWidth="1"/>
    <col min="16059" max="16061" width="10.85546875" style="138" bestFit="1" customWidth="1"/>
    <col min="16062" max="16062" width="11.5703125" style="138" bestFit="1" customWidth="1"/>
    <col min="16063" max="16064" width="11.140625" style="138" bestFit="1" customWidth="1"/>
    <col min="16065" max="16065" width="10.7109375" style="138" bestFit="1" customWidth="1"/>
    <col min="16066" max="16067" width="9.140625" style="138"/>
    <col min="16068" max="16068" width="23" style="138" bestFit="1" customWidth="1"/>
    <col min="16069" max="16069" width="23.7109375" style="138" bestFit="1" customWidth="1"/>
    <col min="16070" max="16070" width="18.5703125" style="138" bestFit="1" customWidth="1"/>
    <col min="16071" max="16071" width="17" style="138" bestFit="1" customWidth="1"/>
    <col min="16072" max="16073" width="9.140625" style="138"/>
    <col min="16074" max="16074" width="27.42578125" style="138" customWidth="1"/>
    <col min="16075" max="16075" width="9.140625" style="138"/>
    <col min="16076" max="16079" width="15.7109375" style="138" customWidth="1"/>
    <col min="16080" max="16080" width="12.85546875" style="138" customWidth="1"/>
    <col min="16081" max="16081" width="12.28515625" style="138" customWidth="1"/>
    <col min="16082" max="16083" width="9.140625" style="138"/>
    <col min="16084" max="16084" width="26.140625" style="138" customWidth="1"/>
    <col min="16085" max="16085" width="9.140625" style="138"/>
    <col min="16086" max="16087" width="9.7109375" style="138" bestFit="1" customWidth="1"/>
    <col min="16088" max="16088" width="17.5703125" style="138" bestFit="1" customWidth="1"/>
    <col min="16089" max="16089" width="12.140625" style="138" customWidth="1"/>
    <col min="16090" max="16091" width="9.140625" style="138"/>
    <col min="16092" max="16092" width="20.42578125" style="138" customWidth="1"/>
    <col min="16093" max="16093" width="9.140625" style="138"/>
    <col min="16094" max="16094" width="9.7109375" style="138" customWidth="1"/>
    <col min="16095" max="16095" width="11.5703125" style="138" customWidth="1"/>
    <col min="16096" max="16096" width="13.85546875" style="138" customWidth="1"/>
    <col min="16097" max="16097" width="10.85546875" style="138" customWidth="1"/>
    <col min="16098" max="16099" width="9.140625" style="138"/>
    <col min="16100" max="16100" width="30.5703125" style="138" customWidth="1"/>
    <col min="16101" max="16101" width="16.28515625" style="138" bestFit="1" customWidth="1"/>
    <col min="16102" max="16102" width="12.85546875" style="138" bestFit="1" customWidth="1"/>
    <col min="16103" max="16103" width="16.5703125" style="138" bestFit="1" customWidth="1"/>
    <col min="16104" max="16104" width="11.5703125" style="138" bestFit="1" customWidth="1"/>
    <col min="16105" max="16105" width="9.140625" style="138"/>
    <col min="16106" max="16106" width="37.140625" style="138" customWidth="1"/>
    <col min="16107" max="16107" width="15.42578125" style="138" bestFit="1" customWidth="1"/>
    <col min="16108" max="16108" width="15" style="138" customWidth="1"/>
    <col min="16109" max="16109" width="16.140625" style="138" customWidth="1"/>
    <col min="16110" max="16110" width="15.42578125" style="138" bestFit="1" customWidth="1"/>
    <col min="16111" max="16111" width="15" style="138" bestFit="1" customWidth="1"/>
    <col min="16112" max="16112" width="12.85546875" style="138" customWidth="1"/>
    <col min="16113" max="16113" width="16.85546875" style="138" customWidth="1"/>
    <col min="16114" max="16384" width="9.140625" style="138"/>
  </cols>
  <sheetData>
    <row r="1" spans="2:20" ht="24.95" customHeight="1" x14ac:dyDescent="0.2">
      <c r="B1" s="137">
        <v>2565</v>
      </c>
    </row>
    <row r="2" spans="2:20" ht="24.95" customHeight="1" thickBot="1" x14ac:dyDescent="0.25">
      <c r="B2" s="140" t="str">
        <f>"คุณภาพน้ำดิบแม่น้ำแม่กลองเหนือจุดรับน้ำ อ.ท่าม่วง 10 กม. ประจำปีงบประมาณ "&amp;B1&amp;""</f>
        <v>คุณภาพน้ำดิบแม่น้ำแม่กลองเหนือจุดรับน้ำ อ.ท่าม่วง 10 กม. ประจำปีงบประมาณ 2565</v>
      </c>
    </row>
    <row r="3" spans="2:20" ht="24.95" customHeight="1" thickBot="1" x14ac:dyDescent="0.25">
      <c r="B3" s="142" t="s">
        <v>0</v>
      </c>
      <c r="C3" s="142" t="s">
        <v>1</v>
      </c>
      <c r="D3" s="266">
        <v>44470</v>
      </c>
      <c r="E3" s="266">
        <v>44502</v>
      </c>
      <c r="F3" s="266">
        <v>44534</v>
      </c>
      <c r="G3" s="266">
        <v>44566</v>
      </c>
      <c r="H3" s="266">
        <v>44598</v>
      </c>
      <c r="I3" s="266">
        <v>44630</v>
      </c>
      <c r="J3" s="266">
        <v>44662</v>
      </c>
      <c r="K3" s="266">
        <v>44694</v>
      </c>
      <c r="L3" s="266">
        <v>44726</v>
      </c>
      <c r="M3" s="266">
        <v>44758</v>
      </c>
      <c r="N3" s="266">
        <v>44790</v>
      </c>
      <c r="O3" s="266">
        <v>44822</v>
      </c>
      <c r="P3" s="144" t="s">
        <v>309</v>
      </c>
      <c r="Q3" s="145" t="s">
        <v>310</v>
      </c>
      <c r="R3" s="146" t="s">
        <v>311</v>
      </c>
      <c r="S3" s="147" t="s">
        <v>312</v>
      </c>
      <c r="T3" s="147" t="s">
        <v>171</v>
      </c>
    </row>
    <row r="4" spans="2:20" ht="24.95" customHeight="1" x14ac:dyDescent="0.2">
      <c r="B4" s="149" t="s">
        <v>5</v>
      </c>
      <c r="C4" s="150"/>
      <c r="D4" s="151">
        <v>4</v>
      </c>
      <c r="E4" s="152">
        <v>1</v>
      </c>
      <c r="F4" s="152">
        <v>1</v>
      </c>
      <c r="G4" s="152">
        <v>5</v>
      </c>
      <c r="H4" s="152">
        <v>2</v>
      </c>
      <c r="I4" s="152">
        <v>1</v>
      </c>
      <c r="J4" s="152">
        <v>20</v>
      </c>
      <c r="K4" s="152">
        <v>11</v>
      </c>
      <c r="L4" s="152">
        <v>1</v>
      </c>
      <c r="M4" s="152">
        <v>6</v>
      </c>
      <c r="N4" s="152">
        <v>2</v>
      </c>
      <c r="O4" s="153">
        <v>5</v>
      </c>
      <c r="P4" s="154" t="s">
        <v>7</v>
      </c>
      <c r="Q4" s="155" t="s">
        <v>7</v>
      </c>
      <c r="R4" s="156" t="s">
        <v>7</v>
      </c>
      <c r="S4" s="157" t="s">
        <v>6</v>
      </c>
      <c r="T4" s="157" t="s">
        <v>6</v>
      </c>
    </row>
    <row r="5" spans="2:20" ht="24.95" customHeight="1" x14ac:dyDescent="0.2">
      <c r="B5" s="158" t="s">
        <v>8</v>
      </c>
      <c r="C5" s="159" t="s">
        <v>9</v>
      </c>
      <c r="D5" s="160">
        <v>12.4</v>
      </c>
      <c r="E5" s="161">
        <v>13</v>
      </c>
      <c r="F5" s="161">
        <v>12.35</v>
      </c>
      <c r="G5" s="161">
        <v>13.16</v>
      </c>
      <c r="H5" s="161">
        <v>13</v>
      </c>
      <c r="I5" s="161">
        <v>12.33</v>
      </c>
      <c r="J5" s="161">
        <v>12.52</v>
      </c>
      <c r="K5" s="161">
        <v>12.29</v>
      </c>
      <c r="L5" s="161">
        <v>12.23</v>
      </c>
      <c r="M5" s="161">
        <v>12.29</v>
      </c>
      <c r="N5" s="161">
        <v>12.07</v>
      </c>
      <c r="O5" s="162">
        <v>12.43</v>
      </c>
      <c r="P5" s="163" t="s">
        <v>7</v>
      </c>
      <c r="Q5" s="164" t="s">
        <v>7</v>
      </c>
      <c r="R5" s="165" t="s">
        <v>7</v>
      </c>
      <c r="S5" s="166" t="s">
        <v>6</v>
      </c>
      <c r="T5" s="166" t="s">
        <v>6</v>
      </c>
    </row>
    <row r="6" spans="2:20" ht="24.95" customHeight="1" x14ac:dyDescent="0.2">
      <c r="B6" s="158" t="s">
        <v>313</v>
      </c>
      <c r="C6" s="159" t="s">
        <v>11</v>
      </c>
      <c r="D6" s="167">
        <v>20.3</v>
      </c>
      <c r="E6" s="168">
        <v>20.5</v>
      </c>
      <c r="F6" s="168">
        <v>25.9</v>
      </c>
      <c r="G6" s="168" t="s">
        <v>7</v>
      </c>
      <c r="H6" s="168">
        <v>21.5</v>
      </c>
      <c r="I6" s="169">
        <v>23.2</v>
      </c>
      <c r="J6" s="161">
        <v>22.6</v>
      </c>
      <c r="K6" s="169">
        <v>21.9</v>
      </c>
      <c r="L6" s="169">
        <v>23.1</v>
      </c>
      <c r="M6" s="169">
        <v>23.5</v>
      </c>
      <c r="N6" s="169">
        <v>22.5</v>
      </c>
      <c r="O6" s="170">
        <v>22.5</v>
      </c>
      <c r="P6" s="171">
        <f>MAX(D6:O6)</f>
        <v>25.9</v>
      </c>
      <c r="Q6" s="172">
        <f>MIN(D6:O6)</f>
        <v>20.3</v>
      </c>
      <c r="R6" s="173">
        <f>AVERAGE(D6:O6)</f>
        <v>22.5</v>
      </c>
      <c r="S6" s="166" t="s">
        <v>6</v>
      </c>
      <c r="T6" s="166" t="s">
        <v>6</v>
      </c>
    </row>
    <row r="7" spans="2:20" ht="24.95" customHeight="1" x14ac:dyDescent="0.2">
      <c r="B7" s="174" t="s">
        <v>12</v>
      </c>
      <c r="C7" s="175" t="s">
        <v>13</v>
      </c>
      <c r="D7" s="167">
        <v>9</v>
      </c>
      <c r="E7" s="168">
        <v>13</v>
      </c>
      <c r="F7" s="168">
        <v>5</v>
      </c>
      <c r="G7" s="168" t="s">
        <v>7</v>
      </c>
      <c r="H7" s="168">
        <v>4</v>
      </c>
      <c r="I7" s="176">
        <v>4</v>
      </c>
      <c r="J7" s="161">
        <v>10</v>
      </c>
      <c r="K7" s="176">
        <v>4</v>
      </c>
      <c r="L7" s="176">
        <v>5</v>
      </c>
      <c r="M7" s="176">
        <v>3</v>
      </c>
      <c r="N7" s="176">
        <v>0</v>
      </c>
      <c r="O7" s="170">
        <v>3</v>
      </c>
      <c r="P7" s="177">
        <f>MAX(D7:O7)</f>
        <v>13</v>
      </c>
      <c r="Q7" s="178">
        <f>MIN(D7:O7)</f>
        <v>0</v>
      </c>
      <c r="R7" s="179">
        <f>AVERAGE(D7:O7)</f>
        <v>5.4545454545454541</v>
      </c>
      <c r="S7" s="180" t="s">
        <v>7</v>
      </c>
      <c r="T7" s="180" t="s">
        <v>7</v>
      </c>
    </row>
    <row r="8" spans="2:20" ht="24.95" customHeight="1" x14ac:dyDescent="0.2">
      <c r="B8" s="174" t="s">
        <v>14</v>
      </c>
      <c r="C8" s="175"/>
      <c r="D8" s="167" t="s">
        <v>61</v>
      </c>
      <c r="E8" s="168" t="s">
        <v>61</v>
      </c>
      <c r="F8" s="168" t="s">
        <v>61</v>
      </c>
      <c r="G8" s="168" t="s">
        <v>7</v>
      </c>
      <c r="H8" s="168" t="s">
        <v>61</v>
      </c>
      <c r="I8" s="176" t="s">
        <v>61</v>
      </c>
      <c r="J8" s="161" t="s">
        <v>61</v>
      </c>
      <c r="K8" s="176" t="s">
        <v>61</v>
      </c>
      <c r="L8" s="176" t="s">
        <v>61</v>
      </c>
      <c r="M8" s="176" t="s">
        <v>61</v>
      </c>
      <c r="N8" s="176" t="s">
        <v>61</v>
      </c>
      <c r="O8" s="170" t="s">
        <v>61</v>
      </c>
      <c r="P8" s="171" t="s">
        <v>61</v>
      </c>
      <c r="Q8" s="172" t="s">
        <v>61</v>
      </c>
      <c r="R8" s="173" t="s">
        <v>61</v>
      </c>
      <c r="S8" s="180" t="s">
        <v>7</v>
      </c>
      <c r="T8" s="180" t="s">
        <v>7</v>
      </c>
    </row>
    <row r="9" spans="2:20" ht="24.95" customHeight="1" x14ac:dyDescent="0.2">
      <c r="B9" s="174" t="s">
        <v>358</v>
      </c>
      <c r="C9" s="175" t="s">
        <v>315</v>
      </c>
      <c r="D9" s="167">
        <v>45.5</v>
      </c>
      <c r="E9" s="168">
        <v>46.4</v>
      </c>
      <c r="F9" s="181">
        <v>15</v>
      </c>
      <c r="G9" s="168" t="s">
        <v>7</v>
      </c>
      <c r="H9" s="168">
        <v>6.28</v>
      </c>
      <c r="I9" s="181">
        <v>5.66</v>
      </c>
      <c r="J9" s="161">
        <v>53.7</v>
      </c>
      <c r="K9" s="181">
        <v>12.9</v>
      </c>
      <c r="L9" s="181">
        <v>7.04</v>
      </c>
      <c r="M9" s="181">
        <v>8.84</v>
      </c>
      <c r="N9" s="181">
        <v>7.84</v>
      </c>
      <c r="O9" s="170">
        <v>9.34</v>
      </c>
      <c r="P9" s="171">
        <f t="shared" ref="P9:P34" si="0">MAX(D9:O9)</f>
        <v>53.7</v>
      </c>
      <c r="Q9" s="172">
        <f t="shared" ref="Q9:Q23" si="1">MIN(D9:O9)</f>
        <v>5.66</v>
      </c>
      <c r="R9" s="173">
        <f t="shared" ref="R9:R33" si="2">AVERAGE(D9:O9)</f>
        <v>19.863636363636367</v>
      </c>
      <c r="S9" s="180" t="s">
        <v>7</v>
      </c>
      <c r="T9" s="180" t="s">
        <v>7</v>
      </c>
    </row>
    <row r="10" spans="2:20" ht="24.95" customHeight="1" x14ac:dyDescent="0.2">
      <c r="B10" s="174" t="s">
        <v>16</v>
      </c>
      <c r="C10" s="175"/>
      <c r="D10" s="182">
        <v>7.89</v>
      </c>
      <c r="E10" s="181">
        <v>7.83</v>
      </c>
      <c r="F10" s="181">
        <v>7.87</v>
      </c>
      <c r="G10" s="168" t="s">
        <v>7</v>
      </c>
      <c r="H10" s="168">
        <v>7.91</v>
      </c>
      <c r="I10" s="181">
        <v>7.89</v>
      </c>
      <c r="J10" s="161">
        <v>7.93</v>
      </c>
      <c r="K10" s="181">
        <v>7.9</v>
      </c>
      <c r="L10" s="181">
        <v>7.87</v>
      </c>
      <c r="M10" s="181">
        <v>7.89</v>
      </c>
      <c r="N10" s="181">
        <v>7.67</v>
      </c>
      <c r="O10" s="170">
        <v>7.43</v>
      </c>
      <c r="P10" s="163">
        <f t="shared" si="0"/>
        <v>7.93</v>
      </c>
      <c r="Q10" s="164">
        <f t="shared" si="1"/>
        <v>7.43</v>
      </c>
      <c r="R10" s="165">
        <f t="shared" si="2"/>
        <v>7.8254545454545443</v>
      </c>
      <c r="S10" s="166" t="s">
        <v>17</v>
      </c>
      <c r="T10" s="166" t="s">
        <v>6</v>
      </c>
    </row>
    <row r="11" spans="2:20" ht="24.95" customHeight="1" x14ac:dyDescent="0.2">
      <c r="B11" s="174" t="s">
        <v>359</v>
      </c>
      <c r="C11" s="183" t="s">
        <v>19</v>
      </c>
      <c r="D11" s="167">
        <v>255</v>
      </c>
      <c r="E11" s="168">
        <v>332</v>
      </c>
      <c r="F11" s="168">
        <v>303</v>
      </c>
      <c r="G11" s="168" t="s">
        <v>7</v>
      </c>
      <c r="H11" s="168">
        <v>226</v>
      </c>
      <c r="I11" s="176">
        <v>219</v>
      </c>
      <c r="J11" s="184">
        <v>222</v>
      </c>
      <c r="K11" s="176">
        <v>217</v>
      </c>
      <c r="L11" s="176">
        <v>211</v>
      </c>
      <c r="M11" s="176">
        <v>218</v>
      </c>
      <c r="N11" s="176">
        <v>221</v>
      </c>
      <c r="O11" s="170">
        <v>233</v>
      </c>
      <c r="P11" s="177">
        <f t="shared" si="0"/>
        <v>332</v>
      </c>
      <c r="Q11" s="178">
        <f t="shared" si="1"/>
        <v>211</v>
      </c>
      <c r="R11" s="179">
        <f t="shared" si="2"/>
        <v>241.54545454545453</v>
      </c>
      <c r="S11" s="180" t="s">
        <v>7</v>
      </c>
      <c r="T11" s="180" t="s">
        <v>7</v>
      </c>
    </row>
    <row r="12" spans="2:20" ht="24.95" customHeight="1" x14ac:dyDescent="0.2">
      <c r="B12" s="185" t="s">
        <v>365</v>
      </c>
      <c r="C12" s="186" t="s">
        <v>20</v>
      </c>
      <c r="D12" s="182">
        <v>0.14000000000000001</v>
      </c>
      <c r="E12" s="181">
        <v>0.17</v>
      </c>
      <c r="F12" s="181">
        <v>0.15</v>
      </c>
      <c r="G12" s="187">
        <v>0.1</v>
      </c>
      <c r="H12" s="187">
        <v>0.1</v>
      </c>
      <c r="I12" s="187">
        <v>0.1</v>
      </c>
      <c r="J12" s="188">
        <v>0.11</v>
      </c>
      <c r="K12" s="187">
        <v>0.1</v>
      </c>
      <c r="L12" s="187">
        <v>0.1</v>
      </c>
      <c r="M12" s="187">
        <v>0.1</v>
      </c>
      <c r="N12" s="187">
        <v>0.1</v>
      </c>
      <c r="O12" s="189">
        <v>0.11</v>
      </c>
      <c r="P12" s="163">
        <f t="shared" si="0"/>
        <v>0.17</v>
      </c>
      <c r="Q12" s="164">
        <f t="shared" si="1"/>
        <v>0.1</v>
      </c>
      <c r="R12" s="165">
        <f t="shared" si="2"/>
        <v>0.11500000000000003</v>
      </c>
      <c r="S12" s="190" t="s">
        <v>7</v>
      </c>
      <c r="T12" s="180" t="s">
        <v>7</v>
      </c>
    </row>
    <row r="13" spans="2:20" ht="24.95" customHeight="1" x14ac:dyDescent="0.2">
      <c r="B13" s="174" t="s">
        <v>21</v>
      </c>
      <c r="C13" s="175" t="s">
        <v>22</v>
      </c>
      <c r="D13" s="167">
        <v>121</v>
      </c>
      <c r="E13" s="168">
        <v>131</v>
      </c>
      <c r="F13" s="168">
        <v>126</v>
      </c>
      <c r="G13" s="168">
        <v>106</v>
      </c>
      <c r="H13" s="168">
        <v>102</v>
      </c>
      <c r="I13" s="176">
        <v>99</v>
      </c>
      <c r="J13" s="184">
        <v>96</v>
      </c>
      <c r="K13" s="176">
        <v>98</v>
      </c>
      <c r="L13" s="176">
        <v>97</v>
      </c>
      <c r="M13" s="176">
        <v>98</v>
      </c>
      <c r="N13" s="176">
        <v>112</v>
      </c>
      <c r="O13" s="170">
        <v>115</v>
      </c>
      <c r="P13" s="177">
        <f t="shared" si="0"/>
        <v>131</v>
      </c>
      <c r="Q13" s="178">
        <f t="shared" si="1"/>
        <v>96</v>
      </c>
      <c r="R13" s="179">
        <f t="shared" si="2"/>
        <v>108.41666666666667</v>
      </c>
      <c r="S13" s="180" t="s">
        <v>7</v>
      </c>
      <c r="T13" s="180" t="s">
        <v>7</v>
      </c>
    </row>
    <row r="14" spans="2:20" ht="24.95" customHeight="1" x14ac:dyDescent="0.2">
      <c r="B14" s="191" t="s">
        <v>23</v>
      </c>
      <c r="C14" s="175" t="s">
        <v>22</v>
      </c>
      <c r="D14" s="167">
        <v>0</v>
      </c>
      <c r="E14" s="168">
        <v>0</v>
      </c>
      <c r="F14" s="168">
        <v>0</v>
      </c>
      <c r="G14" s="168" t="s">
        <v>7</v>
      </c>
      <c r="H14" s="168">
        <v>0</v>
      </c>
      <c r="I14" s="176">
        <v>0</v>
      </c>
      <c r="J14" s="184">
        <v>0</v>
      </c>
      <c r="K14" s="176">
        <v>0</v>
      </c>
      <c r="L14" s="176">
        <v>0</v>
      </c>
      <c r="M14" s="176">
        <v>0</v>
      </c>
      <c r="N14" s="176">
        <v>0</v>
      </c>
      <c r="O14" s="170">
        <v>0</v>
      </c>
      <c r="P14" s="177">
        <f t="shared" si="0"/>
        <v>0</v>
      </c>
      <c r="Q14" s="178">
        <f t="shared" si="1"/>
        <v>0</v>
      </c>
      <c r="R14" s="179">
        <f t="shared" si="2"/>
        <v>0</v>
      </c>
      <c r="S14" s="166" t="s">
        <v>6</v>
      </c>
      <c r="T14" s="166" t="s">
        <v>6</v>
      </c>
    </row>
    <row r="15" spans="2:20" ht="24.95" customHeight="1" x14ac:dyDescent="0.2">
      <c r="B15" s="174" t="s">
        <v>24</v>
      </c>
      <c r="C15" s="175" t="s">
        <v>22</v>
      </c>
      <c r="D15" s="167">
        <v>202</v>
      </c>
      <c r="E15" s="168">
        <v>263</v>
      </c>
      <c r="F15" s="168">
        <v>202</v>
      </c>
      <c r="G15" s="168" t="s">
        <v>7</v>
      </c>
      <c r="H15" s="168">
        <v>145</v>
      </c>
      <c r="I15" s="176">
        <v>139</v>
      </c>
      <c r="J15" s="184">
        <v>197</v>
      </c>
      <c r="K15" s="176">
        <v>146</v>
      </c>
      <c r="L15" s="176">
        <v>139</v>
      </c>
      <c r="M15" s="176">
        <v>146</v>
      </c>
      <c r="N15" s="176">
        <v>146</v>
      </c>
      <c r="O15" s="170">
        <v>154</v>
      </c>
      <c r="P15" s="177">
        <f t="shared" si="0"/>
        <v>263</v>
      </c>
      <c r="Q15" s="178">
        <f t="shared" si="1"/>
        <v>139</v>
      </c>
      <c r="R15" s="179">
        <f t="shared" si="2"/>
        <v>170.81818181818181</v>
      </c>
      <c r="S15" s="166" t="s">
        <v>6</v>
      </c>
      <c r="T15" s="166" t="s">
        <v>6</v>
      </c>
    </row>
    <row r="16" spans="2:20" ht="24.95" customHeight="1" x14ac:dyDescent="0.2">
      <c r="B16" s="174" t="s">
        <v>25</v>
      </c>
      <c r="C16" s="175" t="s">
        <v>22</v>
      </c>
      <c r="D16" s="167">
        <v>153</v>
      </c>
      <c r="E16" s="168">
        <v>199</v>
      </c>
      <c r="F16" s="168">
        <v>182</v>
      </c>
      <c r="G16" s="168" t="s">
        <v>7</v>
      </c>
      <c r="H16" s="168">
        <v>136</v>
      </c>
      <c r="I16" s="176">
        <v>131</v>
      </c>
      <c r="J16" s="184">
        <v>133</v>
      </c>
      <c r="K16" s="176">
        <v>130</v>
      </c>
      <c r="L16" s="176">
        <v>127</v>
      </c>
      <c r="M16" s="176">
        <v>131</v>
      </c>
      <c r="N16" s="176">
        <v>133</v>
      </c>
      <c r="O16" s="170">
        <v>140</v>
      </c>
      <c r="P16" s="177">
        <f t="shared" si="0"/>
        <v>199</v>
      </c>
      <c r="Q16" s="178">
        <f t="shared" si="1"/>
        <v>127</v>
      </c>
      <c r="R16" s="179">
        <f t="shared" si="2"/>
        <v>145</v>
      </c>
      <c r="S16" s="180" t="s">
        <v>7</v>
      </c>
      <c r="T16" s="180" t="s">
        <v>7</v>
      </c>
    </row>
    <row r="17" spans="2:20" ht="24.95" customHeight="1" x14ac:dyDescent="0.2">
      <c r="B17" s="174" t="s">
        <v>26</v>
      </c>
      <c r="C17" s="175" t="s">
        <v>22</v>
      </c>
      <c r="D17" s="167">
        <v>49</v>
      </c>
      <c r="E17" s="168">
        <v>64</v>
      </c>
      <c r="F17" s="168">
        <v>20</v>
      </c>
      <c r="G17" s="168" t="s">
        <v>7</v>
      </c>
      <c r="H17" s="168">
        <v>9</v>
      </c>
      <c r="I17" s="176">
        <v>8</v>
      </c>
      <c r="J17" s="184">
        <v>64</v>
      </c>
      <c r="K17" s="176">
        <v>16</v>
      </c>
      <c r="L17" s="176">
        <v>12</v>
      </c>
      <c r="M17" s="176">
        <v>15</v>
      </c>
      <c r="N17" s="176">
        <v>13</v>
      </c>
      <c r="O17" s="170">
        <v>14</v>
      </c>
      <c r="P17" s="177">
        <f t="shared" si="0"/>
        <v>64</v>
      </c>
      <c r="Q17" s="178">
        <f t="shared" si="1"/>
        <v>8</v>
      </c>
      <c r="R17" s="179">
        <f t="shared" si="2"/>
        <v>25.818181818181817</v>
      </c>
      <c r="S17" s="180" t="s">
        <v>7</v>
      </c>
      <c r="T17" s="180" t="s">
        <v>7</v>
      </c>
    </row>
    <row r="18" spans="2:20" ht="24.95" customHeight="1" x14ac:dyDescent="0.2">
      <c r="B18" s="174" t="s">
        <v>27</v>
      </c>
      <c r="C18" s="175" t="s">
        <v>22</v>
      </c>
      <c r="D18" s="167">
        <v>130</v>
      </c>
      <c r="E18" s="168">
        <v>144</v>
      </c>
      <c r="F18" s="168">
        <v>137</v>
      </c>
      <c r="G18" s="168" t="s">
        <v>7</v>
      </c>
      <c r="H18" s="168">
        <v>113</v>
      </c>
      <c r="I18" s="176">
        <v>112</v>
      </c>
      <c r="J18" s="184">
        <v>113</v>
      </c>
      <c r="K18" s="176">
        <v>109</v>
      </c>
      <c r="L18" s="176">
        <v>106</v>
      </c>
      <c r="M18" s="176">
        <v>116</v>
      </c>
      <c r="N18" s="176">
        <v>111</v>
      </c>
      <c r="O18" s="170">
        <v>118</v>
      </c>
      <c r="P18" s="177">
        <f t="shared" si="0"/>
        <v>144</v>
      </c>
      <c r="Q18" s="178">
        <f t="shared" si="1"/>
        <v>106</v>
      </c>
      <c r="R18" s="179">
        <f t="shared" si="2"/>
        <v>119</v>
      </c>
      <c r="S18" s="180" t="s">
        <v>7</v>
      </c>
      <c r="T18" s="180" t="s">
        <v>7</v>
      </c>
    </row>
    <row r="19" spans="2:20" ht="24.95" customHeight="1" x14ac:dyDescent="0.2">
      <c r="B19" s="174" t="s">
        <v>28</v>
      </c>
      <c r="C19" s="175" t="s">
        <v>22</v>
      </c>
      <c r="D19" s="167">
        <v>121</v>
      </c>
      <c r="E19" s="168">
        <v>131</v>
      </c>
      <c r="F19" s="168">
        <v>126</v>
      </c>
      <c r="G19" s="168" t="s">
        <v>7</v>
      </c>
      <c r="H19" s="168">
        <v>102</v>
      </c>
      <c r="I19" s="176">
        <v>99</v>
      </c>
      <c r="J19" s="184">
        <v>96</v>
      </c>
      <c r="K19" s="176">
        <v>98</v>
      </c>
      <c r="L19" s="176">
        <v>97</v>
      </c>
      <c r="M19" s="176">
        <v>98</v>
      </c>
      <c r="N19" s="176">
        <v>111</v>
      </c>
      <c r="O19" s="170">
        <v>115</v>
      </c>
      <c r="P19" s="177">
        <f t="shared" si="0"/>
        <v>131</v>
      </c>
      <c r="Q19" s="178">
        <f t="shared" si="1"/>
        <v>96</v>
      </c>
      <c r="R19" s="179">
        <f t="shared" si="2"/>
        <v>108.54545454545455</v>
      </c>
      <c r="S19" s="180" t="s">
        <v>7</v>
      </c>
      <c r="T19" s="180" t="s">
        <v>7</v>
      </c>
    </row>
    <row r="20" spans="2:20" ht="24.95" customHeight="1" x14ac:dyDescent="0.2">
      <c r="B20" s="174" t="s">
        <v>29</v>
      </c>
      <c r="C20" s="175" t="s">
        <v>22</v>
      </c>
      <c r="D20" s="167">
        <v>9</v>
      </c>
      <c r="E20" s="168">
        <v>13</v>
      </c>
      <c r="F20" s="168">
        <v>11</v>
      </c>
      <c r="G20" s="168" t="s">
        <v>7</v>
      </c>
      <c r="H20" s="168">
        <v>11</v>
      </c>
      <c r="I20" s="176">
        <v>13</v>
      </c>
      <c r="J20" s="184">
        <v>17</v>
      </c>
      <c r="K20" s="176">
        <v>11</v>
      </c>
      <c r="L20" s="176">
        <v>9</v>
      </c>
      <c r="M20" s="176">
        <v>18</v>
      </c>
      <c r="N20" s="176">
        <v>0</v>
      </c>
      <c r="O20" s="170">
        <v>3</v>
      </c>
      <c r="P20" s="177">
        <f t="shared" si="0"/>
        <v>18</v>
      </c>
      <c r="Q20" s="178">
        <f t="shared" si="1"/>
        <v>0</v>
      </c>
      <c r="R20" s="179">
        <f t="shared" si="2"/>
        <v>10.454545454545455</v>
      </c>
      <c r="S20" s="180" t="s">
        <v>7</v>
      </c>
      <c r="T20" s="180" t="s">
        <v>7</v>
      </c>
    </row>
    <row r="21" spans="2:20" ht="24.95" customHeight="1" x14ac:dyDescent="0.2">
      <c r="B21" s="174" t="s">
        <v>30</v>
      </c>
      <c r="C21" s="175" t="s">
        <v>22</v>
      </c>
      <c r="D21" s="167">
        <v>4</v>
      </c>
      <c r="E21" s="168">
        <v>12</v>
      </c>
      <c r="F21" s="168">
        <v>18</v>
      </c>
      <c r="G21" s="168" t="s">
        <v>7</v>
      </c>
      <c r="H21" s="168">
        <v>1</v>
      </c>
      <c r="I21" s="176">
        <v>1</v>
      </c>
      <c r="J21" s="184">
        <v>2</v>
      </c>
      <c r="K21" s="176">
        <v>1</v>
      </c>
      <c r="L21" s="176">
        <v>1</v>
      </c>
      <c r="M21" s="176">
        <v>2</v>
      </c>
      <c r="N21" s="176">
        <v>1</v>
      </c>
      <c r="O21" s="170">
        <v>2</v>
      </c>
      <c r="P21" s="177">
        <f t="shared" si="0"/>
        <v>18</v>
      </c>
      <c r="Q21" s="178">
        <f t="shared" si="1"/>
        <v>1</v>
      </c>
      <c r="R21" s="179">
        <f t="shared" si="2"/>
        <v>4.0909090909090908</v>
      </c>
      <c r="S21" s="180" t="s">
        <v>7</v>
      </c>
      <c r="T21" s="180" t="s">
        <v>7</v>
      </c>
    </row>
    <row r="22" spans="2:20" ht="24.95" customHeight="1" x14ac:dyDescent="0.2">
      <c r="B22" s="174" t="s">
        <v>31</v>
      </c>
      <c r="C22" s="175" t="s">
        <v>22</v>
      </c>
      <c r="D22" s="167">
        <v>8</v>
      </c>
      <c r="E22" s="168">
        <v>12</v>
      </c>
      <c r="F22" s="168">
        <v>10</v>
      </c>
      <c r="G22" s="168" t="s">
        <v>7</v>
      </c>
      <c r="H22" s="168">
        <v>1</v>
      </c>
      <c r="I22" s="176">
        <v>4</v>
      </c>
      <c r="J22" s="184">
        <v>6</v>
      </c>
      <c r="K22" s="176">
        <v>6</v>
      </c>
      <c r="L22" s="176">
        <v>4</v>
      </c>
      <c r="M22" s="176">
        <v>4</v>
      </c>
      <c r="N22" s="176">
        <v>0</v>
      </c>
      <c r="O22" s="170">
        <v>4</v>
      </c>
      <c r="P22" s="177">
        <f t="shared" si="0"/>
        <v>12</v>
      </c>
      <c r="Q22" s="178">
        <f t="shared" si="1"/>
        <v>0</v>
      </c>
      <c r="R22" s="179">
        <f t="shared" si="2"/>
        <v>5.3636363636363633</v>
      </c>
      <c r="S22" s="180" t="s">
        <v>7</v>
      </c>
      <c r="T22" s="180" t="s">
        <v>7</v>
      </c>
    </row>
    <row r="23" spans="2:20" ht="24.95" customHeight="1" x14ac:dyDescent="0.2">
      <c r="B23" s="174" t="s">
        <v>32</v>
      </c>
      <c r="C23" s="175" t="s">
        <v>22</v>
      </c>
      <c r="D23" s="192">
        <v>2.7</v>
      </c>
      <c r="E23" s="192">
        <v>3.38</v>
      </c>
      <c r="F23" s="192">
        <v>2</v>
      </c>
      <c r="G23" s="192">
        <v>1.48</v>
      </c>
      <c r="H23" s="192">
        <v>1.66</v>
      </c>
      <c r="I23" s="192">
        <v>1.23</v>
      </c>
      <c r="J23" s="161">
        <v>1.95</v>
      </c>
      <c r="K23" s="192">
        <v>1.37</v>
      </c>
      <c r="L23" s="192">
        <v>2.37</v>
      </c>
      <c r="M23" s="192">
        <v>1.5</v>
      </c>
      <c r="N23" s="192">
        <v>1.53</v>
      </c>
      <c r="O23" s="192">
        <v>1.02</v>
      </c>
      <c r="P23" s="163">
        <f t="shared" si="0"/>
        <v>3.38</v>
      </c>
      <c r="Q23" s="164">
        <f t="shared" si="1"/>
        <v>1.02</v>
      </c>
      <c r="R23" s="165">
        <f t="shared" si="2"/>
        <v>1.8491666666666668</v>
      </c>
      <c r="S23" s="180" t="s">
        <v>7</v>
      </c>
      <c r="T23" s="180" t="s">
        <v>7</v>
      </c>
    </row>
    <row r="24" spans="2:20" ht="24.95" customHeight="1" x14ac:dyDescent="0.2">
      <c r="B24" s="174" t="s">
        <v>33</v>
      </c>
      <c r="C24" s="175" t="s">
        <v>22</v>
      </c>
      <c r="D24" s="193">
        <v>0.08</v>
      </c>
      <c r="E24" s="193">
        <v>0.05</v>
      </c>
      <c r="F24" s="193">
        <v>8.8999999999999996E-2</v>
      </c>
      <c r="G24" s="194" t="s">
        <v>7</v>
      </c>
      <c r="H24" s="193">
        <v>0.124</v>
      </c>
      <c r="I24" s="194">
        <v>8.0000000000000002E-3</v>
      </c>
      <c r="J24" s="161">
        <v>0.155</v>
      </c>
      <c r="K24" s="194">
        <v>9.1999999999999998E-2</v>
      </c>
      <c r="L24" s="194">
        <v>0.11899999999999999</v>
      </c>
      <c r="M24" s="194">
        <v>0.156</v>
      </c>
      <c r="N24" s="194">
        <v>0.13300000000000001</v>
      </c>
      <c r="O24" s="193">
        <v>0.114</v>
      </c>
      <c r="P24" s="195">
        <f t="shared" si="0"/>
        <v>0.156</v>
      </c>
      <c r="Q24" s="196" t="s">
        <v>62</v>
      </c>
      <c r="R24" s="197">
        <f t="shared" si="2"/>
        <v>0.10181818181818182</v>
      </c>
      <c r="S24" s="180">
        <v>0.5</v>
      </c>
      <c r="T24" s="198">
        <v>0</v>
      </c>
    </row>
    <row r="25" spans="2:20" ht="24.95" customHeight="1" x14ac:dyDescent="0.2">
      <c r="B25" s="174" t="s">
        <v>320</v>
      </c>
      <c r="C25" s="175" t="s">
        <v>22</v>
      </c>
      <c r="D25" s="192">
        <v>0.51</v>
      </c>
      <c r="E25" s="192">
        <v>0.77</v>
      </c>
      <c r="F25" s="192">
        <v>0.54</v>
      </c>
      <c r="G25" s="192" t="s">
        <v>7</v>
      </c>
      <c r="H25" s="192">
        <v>0.17</v>
      </c>
      <c r="I25" s="192">
        <v>0.19</v>
      </c>
      <c r="J25" s="161">
        <v>0.19</v>
      </c>
      <c r="K25" s="192">
        <v>0.27</v>
      </c>
      <c r="L25" s="192">
        <v>0.2</v>
      </c>
      <c r="M25" s="192">
        <v>0.16</v>
      </c>
      <c r="N25" s="192" t="s">
        <v>62</v>
      </c>
      <c r="O25" s="193">
        <v>0.81</v>
      </c>
      <c r="P25" s="195">
        <f t="shared" si="0"/>
        <v>0.81</v>
      </c>
      <c r="Q25" s="196" t="s">
        <v>62</v>
      </c>
      <c r="R25" s="197">
        <f t="shared" si="2"/>
        <v>0.38100000000000006</v>
      </c>
      <c r="S25" s="199">
        <v>5</v>
      </c>
      <c r="T25" s="198">
        <v>0.01</v>
      </c>
    </row>
    <row r="26" spans="2:20" ht="24.95" customHeight="1" x14ac:dyDescent="0.2">
      <c r="B26" s="174" t="s">
        <v>321</v>
      </c>
      <c r="C26" s="200" t="s">
        <v>22</v>
      </c>
      <c r="D26" s="193">
        <v>7.0000000000000001E-3</v>
      </c>
      <c r="E26" s="193">
        <v>2.1999999999999999E-2</v>
      </c>
      <c r="F26" s="193">
        <v>1.7000000000000001E-2</v>
      </c>
      <c r="G26" s="193" t="s">
        <v>7</v>
      </c>
      <c r="H26" s="193">
        <v>4.0000000000000001E-3</v>
      </c>
      <c r="I26" s="194">
        <v>1.4E-2</v>
      </c>
      <c r="J26" s="161">
        <v>1.0999999999999999E-2</v>
      </c>
      <c r="K26" s="194">
        <v>1.7000000000000001E-2</v>
      </c>
      <c r="L26" s="194" t="s">
        <v>62</v>
      </c>
      <c r="M26" s="194">
        <v>5.0000000000000001E-3</v>
      </c>
      <c r="N26" s="194">
        <v>2.4E-2</v>
      </c>
      <c r="O26" s="193">
        <v>2.8000000000000001E-2</v>
      </c>
      <c r="P26" s="195">
        <f t="shared" si="0"/>
        <v>2.8000000000000001E-2</v>
      </c>
      <c r="Q26" s="201" t="s">
        <v>62</v>
      </c>
      <c r="R26" s="197">
        <f t="shared" si="2"/>
        <v>1.49E-2</v>
      </c>
      <c r="S26" s="202" t="s">
        <v>7</v>
      </c>
      <c r="T26" s="198">
        <v>0.01</v>
      </c>
    </row>
    <row r="27" spans="2:20" ht="24.95" customHeight="1" x14ac:dyDescent="0.2">
      <c r="B27" s="174" t="s">
        <v>34</v>
      </c>
      <c r="C27" s="175" t="s">
        <v>22</v>
      </c>
      <c r="D27" s="203">
        <v>0.8</v>
      </c>
      <c r="E27" s="203">
        <v>1.1000000000000001</v>
      </c>
      <c r="F27" s="203">
        <v>2.2000000000000002</v>
      </c>
      <c r="G27" s="203" t="s">
        <v>7</v>
      </c>
      <c r="H27" s="193">
        <v>0.6</v>
      </c>
      <c r="I27" s="203">
        <v>0.2</v>
      </c>
      <c r="J27" s="161">
        <v>1.1000000000000001</v>
      </c>
      <c r="K27" s="203">
        <v>0.4</v>
      </c>
      <c r="L27" s="203">
        <v>0.4</v>
      </c>
      <c r="M27" s="203">
        <v>3</v>
      </c>
      <c r="N27" s="203">
        <v>0.3</v>
      </c>
      <c r="O27" s="193">
        <v>0.2</v>
      </c>
      <c r="P27" s="195">
        <f t="shared" si="0"/>
        <v>3</v>
      </c>
      <c r="Q27" s="196">
        <f t="shared" ref="Q27:Q33" si="3">MIN(D27:O27)</f>
        <v>0.2</v>
      </c>
      <c r="R27" s="197">
        <f t="shared" si="2"/>
        <v>0.9363636363636364</v>
      </c>
      <c r="S27" s="166" t="s">
        <v>6</v>
      </c>
      <c r="T27" s="180" t="s">
        <v>7</v>
      </c>
    </row>
    <row r="28" spans="2:20" ht="24.95" customHeight="1" x14ac:dyDescent="0.2">
      <c r="B28" s="174" t="s">
        <v>35</v>
      </c>
      <c r="C28" s="175" t="s">
        <v>22</v>
      </c>
      <c r="D28" s="193">
        <v>0.06</v>
      </c>
      <c r="E28" s="193">
        <v>0.16</v>
      </c>
      <c r="F28" s="192">
        <v>0.05</v>
      </c>
      <c r="G28" s="192" t="s">
        <v>7</v>
      </c>
      <c r="H28" s="193">
        <v>0.03</v>
      </c>
      <c r="I28" s="192">
        <v>0.02</v>
      </c>
      <c r="J28" s="161">
        <v>0.19</v>
      </c>
      <c r="K28" s="192">
        <v>0.05</v>
      </c>
      <c r="L28" s="192">
        <v>0.02</v>
      </c>
      <c r="M28" s="192">
        <v>0.04</v>
      </c>
      <c r="N28" s="192">
        <v>0.02</v>
      </c>
      <c r="O28" s="193">
        <v>0.01</v>
      </c>
      <c r="P28" s="195">
        <f t="shared" si="0"/>
        <v>0.19</v>
      </c>
      <c r="Q28" s="196">
        <f t="shared" si="3"/>
        <v>0.01</v>
      </c>
      <c r="R28" s="197">
        <f t="shared" si="2"/>
        <v>5.9090909090909104E-2</v>
      </c>
      <c r="S28" s="166" t="s">
        <v>6</v>
      </c>
      <c r="T28" s="180" t="s">
        <v>7</v>
      </c>
    </row>
    <row r="29" spans="2:20" ht="24.95" customHeight="1" x14ac:dyDescent="0.2">
      <c r="B29" s="174" t="s">
        <v>36</v>
      </c>
      <c r="C29" s="175" t="s">
        <v>22</v>
      </c>
      <c r="D29" s="193">
        <v>39.1</v>
      </c>
      <c r="E29" s="193">
        <v>40.200000000000003</v>
      </c>
      <c r="F29" s="193">
        <v>37.700000000000003</v>
      </c>
      <c r="G29" s="193" t="s">
        <v>7</v>
      </c>
      <c r="H29" s="193">
        <v>32.200000000000003</v>
      </c>
      <c r="I29" s="203">
        <v>31.8</v>
      </c>
      <c r="J29" s="161">
        <v>29.5</v>
      </c>
      <c r="K29" s="203">
        <v>30.6</v>
      </c>
      <c r="L29" s="203">
        <v>32</v>
      </c>
      <c r="M29" s="203">
        <v>32.299999999999997</v>
      </c>
      <c r="N29" s="203">
        <v>31.1</v>
      </c>
      <c r="O29" s="193">
        <v>32</v>
      </c>
      <c r="P29" s="163">
        <f t="shared" si="0"/>
        <v>40.200000000000003</v>
      </c>
      <c r="Q29" s="164">
        <f t="shared" si="3"/>
        <v>29.5</v>
      </c>
      <c r="R29" s="165">
        <f t="shared" si="2"/>
        <v>33.500000000000007</v>
      </c>
      <c r="S29" s="180" t="s">
        <v>7</v>
      </c>
      <c r="T29" s="180" t="s">
        <v>7</v>
      </c>
    </row>
    <row r="30" spans="2:20" ht="24.95" customHeight="1" x14ac:dyDescent="0.2">
      <c r="B30" s="174" t="s">
        <v>37</v>
      </c>
      <c r="C30" s="175" t="s">
        <v>22</v>
      </c>
      <c r="D30" s="192">
        <v>0.6633</v>
      </c>
      <c r="E30" s="192">
        <v>0.56610000000000005</v>
      </c>
      <c r="F30" s="192">
        <v>0.36659999999999998</v>
      </c>
      <c r="G30" s="192" t="s">
        <v>7</v>
      </c>
      <c r="H30" s="192">
        <v>0.24809999999999999</v>
      </c>
      <c r="I30" s="192">
        <v>0.24909999999999999</v>
      </c>
      <c r="J30" s="161">
        <v>0.50670000000000004</v>
      </c>
      <c r="K30" s="192">
        <v>0.37359999999999999</v>
      </c>
      <c r="L30" s="192">
        <v>0.41899999999999998</v>
      </c>
      <c r="M30" s="192">
        <v>0.36370000000000002</v>
      </c>
      <c r="N30" s="192">
        <v>0.35189999999999999</v>
      </c>
      <c r="O30" s="192">
        <v>0.3805</v>
      </c>
      <c r="P30" s="163">
        <f t="shared" si="0"/>
        <v>0.6633</v>
      </c>
      <c r="Q30" s="164">
        <f t="shared" si="3"/>
        <v>0.24809999999999999</v>
      </c>
      <c r="R30" s="165">
        <f t="shared" si="2"/>
        <v>0.40805454545454545</v>
      </c>
      <c r="S30" s="180" t="s">
        <v>7</v>
      </c>
      <c r="T30" s="180" t="s">
        <v>7</v>
      </c>
    </row>
    <row r="31" spans="2:20" ht="24.95" customHeight="1" x14ac:dyDescent="0.2">
      <c r="B31" s="174" t="s">
        <v>38</v>
      </c>
      <c r="C31" s="175" t="s">
        <v>22</v>
      </c>
      <c r="D31" s="193">
        <v>0.26</v>
      </c>
      <c r="E31" s="193">
        <v>0.26</v>
      </c>
      <c r="F31" s="193">
        <v>0.26</v>
      </c>
      <c r="G31" s="193" t="s">
        <v>7</v>
      </c>
      <c r="H31" s="193">
        <v>0.13</v>
      </c>
      <c r="I31" s="192">
        <v>0.16</v>
      </c>
      <c r="J31" s="161">
        <v>0.15</v>
      </c>
      <c r="K31" s="192">
        <v>0.13</v>
      </c>
      <c r="L31" s="192">
        <v>0.08</v>
      </c>
      <c r="M31" s="192">
        <v>0.11</v>
      </c>
      <c r="N31" s="192">
        <v>0.19</v>
      </c>
      <c r="O31" s="193">
        <v>0.15</v>
      </c>
      <c r="P31" s="163">
        <f t="shared" si="0"/>
        <v>0.26</v>
      </c>
      <c r="Q31" s="164">
        <f t="shared" si="3"/>
        <v>0.08</v>
      </c>
      <c r="R31" s="165">
        <f t="shared" si="2"/>
        <v>0.17090909090909093</v>
      </c>
      <c r="S31" s="180" t="s">
        <v>7</v>
      </c>
      <c r="T31" s="180" t="s">
        <v>7</v>
      </c>
    </row>
    <row r="32" spans="2:20" ht="24.95" customHeight="1" x14ac:dyDescent="0.2">
      <c r="B32" s="174" t="s">
        <v>39</v>
      </c>
      <c r="C32" s="175" t="s">
        <v>22</v>
      </c>
      <c r="D32" s="193">
        <v>9.98E-2</v>
      </c>
      <c r="E32" s="193">
        <v>8.48E-2</v>
      </c>
      <c r="F32" s="193">
        <v>9.0399999999999994E-2</v>
      </c>
      <c r="G32" s="193" t="s">
        <v>7</v>
      </c>
      <c r="H32" s="193">
        <v>6.6699999999999995E-2</v>
      </c>
      <c r="I32" s="192">
        <v>6.0499999999999998E-2</v>
      </c>
      <c r="J32" s="161">
        <v>7.9399999999999998E-2</v>
      </c>
      <c r="K32" s="192">
        <v>8.4099999999999994E-2</v>
      </c>
      <c r="L32" s="192">
        <v>9.6500000000000002E-2</v>
      </c>
      <c r="M32" s="192">
        <v>7.9799999999999996E-2</v>
      </c>
      <c r="N32" s="192">
        <v>8.6400000000000005E-2</v>
      </c>
      <c r="O32" s="192">
        <v>9.3399999999999997E-2</v>
      </c>
      <c r="P32" s="163">
        <f t="shared" si="0"/>
        <v>9.98E-2</v>
      </c>
      <c r="Q32" s="164">
        <f t="shared" si="3"/>
        <v>6.0499999999999998E-2</v>
      </c>
      <c r="R32" s="165">
        <f t="shared" si="2"/>
        <v>8.3799999999999999E-2</v>
      </c>
      <c r="S32" s="204">
        <v>1</v>
      </c>
      <c r="T32" s="204" t="s">
        <v>6</v>
      </c>
    </row>
    <row r="33" spans="2:20" ht="24.95" customHeight="1" x14ac:dyDescent="0.2">
      <c r="B33" s="174" t="s">
        <v>40</v>
      </c>
      <c r="C33" s="175" t="s">
        <v>22</v>
      </c>
      <c r="D33" s="193">
        <v>7.74</v>
      </c>
      <c r="E33" s="193">
        <v>10.44</v>
      </c>
      <c r="F33" s="193">
        <v>10.26</v>
      </c>
      <c r="G33" s="192" t="s">
        <v>7</v>
      </c>
      <c r="H33" s="193">
        <v>7.8</v>
      </c>
      <c r="I33" s="192">
        <v>7.8</v>
      </c>
      <c r="J33" s="161">
        <v>9.42</v>
      </c>
      <c r="K33" s="192">
        <v>7.8</v>
      </c>
      <c r="L33" s="192">
        <v>6.24</v>
      </c>
      <c r="M33" s="192">
        <v>8.4600000000000009</v>
      </c>
      <c r="N33" s="192">
        <v>7.98</v>
      </c>
      <c r="O33" s="192">
        <v>9.1199999999999992</v>
      </c>
      <c r="P33" s="163">
        <f t="shared" si="0"/>
        <v>10.44</v>
      </c>
      <c r="Q33" s="164">
        <f t="shared" si="3"/>
        <v>6.24</v>
      </c>
      <c r="R33" s="165">
        <f t="shared" si="2"/>
        <v>8.4599999999999991</v>
      </c>
      <c r="S33" s="180" t="s">
        <v>7</v>
      </c>
      <c r="T33" s="180" t="s">
        <v>7</v>
      </c>
    </row>
    <row r="34" spans="2:20" ht="24.95" customHeight="1" x14ac:dyDescent="0.2">
      <c r="B34" s="205" t="s">
        <v>323</v>
      </c>
      <c r="C34" s="175" t="s">
        <v>22</v>
      </c>
      <c r="D34" s="192" t="s">
        <v>7</v>
      </c>
      <c r="E34" s="206" t="s">
        <v>62</v>
      </c>
      <c r="F34" s="192" t="s">
        <v>7</v>
      </c>
      <c r="G34" s="192" t="s">
        <v>7</v>
      </c>
      <c r="H34" s="192">
        <v>6.0000000000000002E-5</v>
      </c>
      <c r="I34" s="192" t="s">
        <v>7</v>
      </c>
      <c r="J34" s="161" t="s">
        <v>7</v>
      </c>
      <c r="K34" s="192" t="s">
        <v>62</v>
      </c>
      <c r="L34" s="192" t="s">
        <v>7</v>
      </c>
      <c r="M34" s="192" t="s">
        <v>7</v>
      </c>
      <c r="N34" s="192" t="s">
        <v>294</v>
      </c>
      <c r="O34" s="207" t="s">
        <v>7</v>
      </c>
      <c r="P34" s="208">
        <f t="shared" si="0"/>
        <v>6.0000000000000002E-5</v>
      </c>
      <c r="Q34" s="209" t="s">
        <v>62</v>
      </c>
      <c r="R34" s="210" t="s">
        <v>62</v>
      </c>
      <c r="S34" s="180">
        <v>2E-3</v>
      </c>
      <c r="T34" s="180">
        <v>1.0000000000000001E-5</v>
      </c>
    </row>
    <row r="35" spans="2:20" ht="24.95" customHeight="1" x14ac:dyDescent="0.2">
      <c r="B35" s="205" t="s">
        <v>326</v>
      </c>
      <c r="C35" s="175" t="s">
        <v>22</v>
      </c>
      <c r="D35" s="192" t="s">
        <v>7</v>
      </c>
      <c r="E35" s="193" t="s">
        <v>288</v>
      </c>
      <c r="F35" s="192" t="s">
        <v>7</v>
      </c>
      <c r="G35" s="192" t="s">
        <v>7</v>
      </c>
      <c r="H35" s="192" t="s">
        <v>288</v>
      </c>
      <c r="I35" s="192" t="s">
        <v>7</v>
      </c>
      <c r="J35" s="161" t="s">
        <v>7</v>
      </c>
      <c r="K35" s="193" t="s">
        <v>288</v>
      </c>
      <c r="L35" s="192" t="s">
        <v>7</v>
      </c>
      <c r="M35" s="192" t="s">
        <v>7</v>
      </c>
      <c r="N35" s="193" t="s">
        <v>288</v>
      </c>
      <c r="O35" s="207" t="s">
        <v>7</v>
      </c>
      <c r="P35" s="208" t="s">
        <v>325</v>
      </c>
      <c r="Q35" s="209" t="s">
        <v>62</v>
      </c>
      <c r="R35" s="210" t="s">
        <v>325</v>
      </c>
      <c r="S35" s="180">
        <v>0.1</v>
      </c>
      <c r="T35" s="180">
        <v>0.01</v>
      </c>
    </row>
    <row r="36" spans="2:20" ht="24.95" customHeight="1" x14ac:dyDescent="0.2">
      <c r="B36" s="205" t="s">
        <v>327</v>
      </c>
      <c r="C36" s="175" t="s">
        <v>22</v>
      </c>
      <c r="D36" s="192" t="s">
        <v>7</v>
      </c>
      <c r="E36" s="193">
        <v>2E-3</v>
      </c>
      <c r="F36" s="192" t="s">
        <v>7</v>
      </c>
      <c r="G36" s="192" t="s">
        <v>7</v>
      </c>
      <c r="H36" s="192">
        <v>1E-3</v>
      </c>
      <c r="I36" s="192" t="s">
        <v>7</v>
      </c>
      <c r="J36" s="161" t="s">
        <v>7</v>
      </c>
      <c r="K36" s="192" t="s">
        <v>62</v>
      </c>
      <c r="L36" s="192" t="s">
        <v>7</v>
      </c>
      <c r="M36" s="192" t="s">
        <v>7</v>
      </c>
      <c r="N36" s="194" t="s">
        <v>62</v>
      </c>
      <c r="O36" s="207" t="s">
        <v>7</v>
      </c>
      <c r="P36" s="208" t="s">
        <v>62</v>
      </c>
      <c r="Q36" s="209" t="s">
        <v>62</v>
      </c>
      <c r="R36" s="210" t="s">
        <v>62</v>
      </c>
      <c r="S36" s="199">
        <v>1</v>
      </c>
      <c r="T36" s="211">
        <v>1E-3</v>
      </c>
    </row>
    <row r="37" spans="2:20" ht="24.95" customHeight="1" x14ac:dyDescent="0.2">
      <c r="B37" s="205" t="s">
        <v>328</v>
      </c>
      <c r="C37" s="175" t="s">
        <v>22</v>
      </c>
      <c r="D37" s="212">
        <v>3.3E-3</v>
      </c>
      <c r="E37" s="193">
        <v>7.3000000000000001E-3</v>
      </c>
      <c r="F37" s="193">
        <v>4.0000000000000001E-3</v>
      </c>
      <c r="G37" s="193" t="s">
        <v>7</v>
      </c>
      <c r="H37" s="192" t="s">
        <v>62</v>
      </c>
      <c r="I37" s="192" t="s">
        <v>62</v>
      </c>
      <c r="J37" s="161" t="s">
        <v>62</v>
      </c>
      <c r="K37" s="192">
        <v>2.7000000000000001E-3</v>
      </c>
      <c r="L37" s="192">
        <v>6.4000000000000003E-3</v>
      </c>
      <c r="M37" s="192">
        <v>5.4999999999999997E-3</v>
      </c>
      <c r="N37" s="192">
        <v>6.7000000000000002E-3</v>
      </c>
      <c r="O37" s="194" t="s">
        <v>62</v>
      </c>
      <c r="P37" s="208">
        <f t="shared" ref="P37:P50" si="4">MAX(D37:O37)</f>
        <v>7.3000000000000001E-3</v>
      </c>
      <c r="Q37" s="209">
        <f>MIN(D37:O37)</f>
        <v>2.7000000000000001E-3</v>
      </c>
      <c r="R37" s="210">
        <f t="shared" ref="R37:R50" si="5">AVERAGE(D37:O37)</f>
        <v>5.1285714285714276E-3</v>
      </c>
      <c r="S37" s="180">
        <v>0.05</v>
      </c>
      <c r="T37" s="180">
        <v>2E-3</v>
      </c>
    </row>
    <row r="38" spans="2:20" ht="24.95" customHeight="1" x14ac:dyDescent="0.2">
      <c r="B38" s="205" t="s">
        <v>360</v>
      </c>
      <c r="C38" s="175" t="s">
        <v>22</v>
      </c>
      <c r="D38" s="192" t="s">
        <v>7</v>
      </c>
      <c r="E38" s="193" t="s">
        <v>62</v>
      </c>
      <c r="F38" s="192" t="s">
        <v>7</v>
      </c>
      <c r="G38" s="192" t="s">
        <v>7</v>
      </c>
      <c r="H38" s="192" t="s">
        <v>62</v>
      </c>
      <c r="I38" s="192" t="s">
        <v>7</v>
      </c>
      <c r="J38" s="161" t="s">
        <v>7</v>
      </c>
      <c r="K38" s="192" t="s">
        <v>62</v>
      </c>
      <c r="L38" s="192" t="s">
        <v>7</v>
      </c>
      <c r="M38" s="192" t="s">
        <v>7</v>
      </c>
      <c r="N38" s="192" t="s">
        <v>62</v>
      </c>
      <c r="O38" s="207" t="s">
        <v>7</v>
      </c>
      <c r="P38" s="208">
        <f t="shared" si="4"/>
        <v>0</v>
      </c>
      <c r="Q38" s="213" t="s">
        <v>62</v>
      </c>
      <c r="R38" s="210" t="e">
        <f>AVERAGE(D38:O38)</f>
        <v>#DIV/0!</v>
      </c>
      <c r="S38" s="180">
        <v>0.05</v>
      </c>
      <c r="T38" s="180">
        <v>2E-3</v>
      </c>
    </row>
    <row r="39" spans="2:20" ht="24.95" customHeight="1" x14ac:dyDescent="0.2">
      <c r="B39" s="205" t="s">
        <v>361</v>
      </c>
      <c r="C39" s="175" t="s">
        <v>22</v>
      </c>
      <c r="D39" s="192" t="s">
        <v>7</v>
      </c>
      <c r="E39" s="193" t="s">
        <v>62</v>
      </c>
      <c r="F39" s="192" t="s">
        <v>7</v>
      </c>
      <c r="G39" s="192" t="s">
        <v>7</v>
      </c>
      <c r="H39" s="192">
        <v>8.0000000000000004E-4</v>
      </c>
      <c r="I39" s="192" t="s">
        <v>7</v>
      </c>
      <c r="J39" s="161" t="s">
        <v>7</v>
      </c>
      <c r="K39" s="192">
        <v>2.9999999999999997E-4</v>
      </c>
      <c r="L39" s="192" t="s">
        <v>7</v>
      </c>
      <c r="M39" s="192" t="s">
        <v>7</v>
      </c>
      <c r="N39" s="192" t="s">
        <v>62</v>
      </c>
      <c r="O39" s="207" t="s">
        <v>7</v>
      </c>
      <c r="P39" s="214">
        <f t="shared" si="4"/>
        <v>8.0000000000000004E-4</v>
      </c>
      <c r="Q39" s="209" t="s">
        <v>62</v>
      </c>
      <c r="R39" s="215">
        <f t="shared" si="5"/>
        <v>5.5000000000000003E-4</v>
      </c>
      <c r="S39" s="180">
        <v>5.0000000000000001E-3</v>
      </c>
      <c r="T39" s="180">
        <v>2.0000000000000001E-4</v>
      </c>
    </row>
    <row r="40" spans="2:20" ht="24.95" customHeight="1" x14ac:dyDescent="0.2">
      <c r="B40" s="216" t="s">
        <v>331</v>
      </c>
      <c r="C40" s="217" t="s">
        <v>22</v>
      </c>
      <c r="D40" s="218" t="s">
        <v>7</v>
      </c>
      <c r="E40" s="219">
        <v>14.7</v>
      </c>
      <c r="F40" s="218" t="s">
        <v>7</v>
      </c>
      <c r="G40" s="218" t="s">
        <v>7</v>
      </c>
      <c r="H40" s="220">
        <v>2.41</v>
      </c>
      <c r="I40" s="218" t="s">
        <v>7</v>
      </c>
      <c r="J40" s="161" t="s">
        <v>7</v>
      </c>
      <c r="K40" s="220">
        <v>3.09</v>
      </c>
      <c r="L40" s="192" t="s">
        <v>7</v>
      </c>
      <c r="M40" s="192" t="s">
        <v>7</v>
      </c>
      <c r="N40" s="220">
        <v>3.13</v>
      </c>
      <c r="O40" s="221" t="s">
        <v>7</v>
      </c>
      <c r="P40" s="163">
        <f t="shared" si="4"/>
        <v>14.7</v>
      </c>
      <c r="Q40" s="164">
        <f t="shared" ref="Q40:Q50" si="6">MIN(D40:O40)</f>
        <v>2.41</v>
      </c>
      <c r="R40" s="165">
        <f t="shared" si="5"/>
        <v>5.8324999999999996</v>
      </c>
      <c r="S40" s="222" t="s">
        <v>6</v>
      </c>
      <c r="T40" s="222" t="s">
        <v>6</v>
      </c>
    </row>
    <row r="41" spans="2:20" ht="24.95" customHeight="1" x14ac:dyDescent="0.2">
      <c r="B41" s="216" t="s">
        <v>332</v>
      </c>
      <c r="C41" s="217" t="s">
        <v>22</v>
      </c>
      <c r="D41" s="218" t="s">
        <v>7</v>
      </c>
      <c r="E41" s="219">
        <v>3.5</v>
      </c>
      <c r="F41" s="218" t="s">
        <v>7</v>
      </c>
      <c r="G41" s="218" t="s">
        <v>7</v>
      </c>
      <c r="H41" s="220">
        <v>1.51</v>
      </c>
      <c r="I41" s="218" t="s">
        <v>7</v>
      </c>
      <c r="J41" s="161" t="s">
        <v>7</v>
      </c>
      <c r="K41" s="220">
        <v>1.77</v>
      </c>
      <c r="L41" s="192" t="s">
        <v>7</v>
      </c>
      <c r="M41" s="192" t="s">
        <v>7</v>
      </c>
      <c r="N41" s="220">
        <v>1.92</v>
      </c>
      <c r="O41" s="221" t="s">
        <v>7</v>
      </c>
      <c r="P41" s="163">
        <f t="shared" si="4"/>
        <v>3.5</v>
      </c>
      <c r="Q41" s="164">
        <f t="shared" si="6"/>
        <v>1.51</v>
      </c>
      <c r="R41" s="165">
        <f t="shared" si="5"/>
        <v>2.1749999999999998</v>
      </c>
      <c r="S41" s="222" t="s">
        <v>6</v>
      </c>
      <c r="T41" s="222">
        <v>8.0000000000000002E-3</v>
      </c>
    </row>
    <row r="42" spans="2:20" ht="24.95" customHeight="1" x14ac:dyDescent="0.2">
      <c r="B42" s="174" t="s">
        <v>41</v>
      </c>
      <c r="C42" s="175" t="s">
        <v>22</v>
      </c>
      <c r="D42" s="203">
        <v>2.4</v>
      </c>
      <c r="E42" s="193">
        <v>2.9</v>
      </c>
      <c r="F42" s="203">
        <v>1.7</v>
      </c>
      <c r="G42" s="193" t="s">
        <v>7</v>
      </c>
      <c r="H42" s="203">
        <v>1.5</v>
      </c>
      <c r="I42" s="203">
        <v>1.6</v>
      </c>
      <c r="J42" s="161">
        <v>1.9</v>
      </c>
      <c r="K42" s="203">
        <v>1.4</v>
      </c>
      <c r="L42" s="203">
        <v>1.6</v>
      </c>
      <c r="M42" s="203">
        <v>1.7</v>
      </c>
      <c r="N42" s="203">
        <v>1.6</v>
      </c>
      <c r="O42" s="203">
        <v>1.7</v>
      </c>
      <c r="P42" s="171">
        <f t="shared" si="4"/>
        <v>2.9</v>
      </c>
      <c r="Q42" s="172">
        <f t="shared" si="6"/>
        <v>1.4</v>
      </c>
      <c r="R42" s="173">
        <f t="shared" si="5"/>
        <v>1.8181818181818181</v>
      </c>
      <c r="S42" s="223" t="s">
        <v>6</v>
      </c>
      <c r="T42" s="204" t="s">
        <v>6</v>
      </c>
    </row>
    <row r="43" spans="2:20" ht="24.95" customHeight="1" x14ac:dyDescent="0.2">
      <c r="B43" s="174" t="s">
        <v>333</v>
      </c>
      <c r="C43" s="175" t="s">
        <v>22</v>
      </c>
      <c r="D43" s="203">
        <v>1.7</v>
      </c>
      <c r="E43" s="193">
        <v>2.2000000000000002</v>
      </c>
      <c r="F43" s="203">
        <v>1.1000000000000001</v>
      </c>
      <c r="G43" s="193" t="s">
        <v>7</v>
      </c>
      <c r="H43" s="203">
        <v>1</v>
      </c>
      <c r="I43" s="203">
        <v>1.2</v>
      </c>
      <c r="J43" s="161">
        <v>1.1000000000000001</v>
      </c>
      <c r="K43" s="203">
        <v>0.8</v>
      </c>
      <c r="L43" s="203">
        <v>0.9</v>
      </c>
      <c r="M43" s="203">
        <v>1.2</v>
      </c>
      <c r="N43" s="203">
        <v>1.3</v>
      </c>
      <c r="O43" s="203">
        <v>1</v>
      </c>
      <c r="P43" s="171">
        <f t="shared" si="4"/>
        <v>2.2000000000000002</v>
      </c>
      <c r="Q43" s="224">
        <f t="shared" si="6"/>
        <v>0.8</v>
      </c>
      <c r="R43" s="225">
        <f t="shared" si="5"/>
        <v>1.2272727272727275</v>
      </c>
      <c r="S43" s="226"/>
      <c r="T43" s="226"/>
    </row>
    <row r="44" spans="2:20" ht="24.95" customHeight="1" x14ac:dyDescent="0.2">
      <c r="B44" s="174" t="s">
        <v>42</v>
      </c>
      <c r="C44" s="175" t="s">
        <v>22</v>
      </c>
      <c r="D44" s="227">
        <v>5.6599999999999998E-2</v>
      </c>
      <c r="E44" s="193">
        <v>7.2599999999999998E-2</v>
      </c>
      <c r="F44" s="193">
        <v>3.4599999999999999E-2</v>
      </c>
      <c r="G44" s="193" t="s">
        <v>7</v>
      </c>
      <c r="H44" s="193">
        <v>2.7900000000000001E-2</v>
      </c>
      <c r="I44" s="227">
        <v>3.1600000000000003E-2</v>
      </c>
      <c r="J44" s="161">
        <v>4.1700000000000001E-2</v>
      </c>
      <c r="K44" s="227">
        <v>2.93E-2</v>
      </c>
      <c r="L44" s="227">
        <v>0.03</v>
      </c>
      <c r="M44" s="227">
        <v>3.7699999999999997E-2</v>
      </c>
      <c r="N44" s="227">
        <v>3.6299999999999999E-2</v>
      </c>
      <c r="O44" s="193">
        <v>3.49E-2</v>
      </c>
      <c r="P44" s="228">
        <f t="shared" si="4"/>
        <v>7.2599999999999998E-2</v>
      </c>
      <c r="Q44" s="229">
        <f t="shared" si="6"/>
        <v>2.7900000000000001E-2</v>
      </c>
      <c r="R44" s="230">
        <f t="shared" si="5"/>
        <v>3.9381818181818184E-2</v>
      </c>
      <c r="S44" s="226"/>
      <c r="T44" s="226"/>
    </row>
    <row r="45" spans="2:20" ht="24.95" customHeight="1" x14ac:dyDescent="0.2">
      <c r="B45" s="174" t="s">
        <v>43</v>
      </c>
      <c r="C45" s="175" t="s">
        <v>44</v>
      </c>
      <c r="D45" s="192">
        <v>3.24</v>
      </c>
      <c r="E45" s="193">
        <v>3.24</v>
      </c>
      <c r="F45" s="193">
        <v>3.01</v>
      </c>
      <c r="G45" s="192" t="s">
        <v>7</v>
      </c>
      <c r="H45" s="192">
        <v>2.92</v>
      </c>
      <c r="I45" s="192">
        <v>2.65</v>
      </c>
      <c r="J45" s="161">
        <v>3.64</v>
      </c>
      <c r="K45" s="192">
        <v>3.84</v>
      </c>
      <c r="L45" s="192">
        <v>3.24</v>
      </c>
      <c r="M45" s="192">
        <v>3.15</v>
      </c>
      <c r="N45" s="192">
        <v>2.83</v>
      </c>
      <c r="O45" s="193">
        <v>3.32</v>
      </c>
      <c r="P45" s="163">
        <f t="shared" si="4"/>
        <v>3.84</v>
      </c>
      <c r="Q45" s="231">
        <f t="shared" si="6"/>
        <v>2.65</v>
      </c>
      <c r="R45" s="232">
        <f t="shared" si="5"/>
        <v>3.189090909090909</v>
      </c>
      <c r="S45" s="226"/>
      <c r="T45" s="226"/>
    </row>
    <row r="46" spans="2:20" ht="24.95" customHeight="1" x14ac:dyDescent="0.2">
      <c r="B46" s="191" t="s">
        <v>335</v>
      </c>
      <c r="C46" s="175" t="s">
        <v>22</v>
      </c>
      <c r="D46" s="192">
        <v>5.16</v>
      </c>
      <c r="E46" s="192">
        <v>5.75</v>
      </c>
      <c r="F46" s="192">
        <v>5.66</v>
      </c>
      <c r="G46" s="192">
        <v>5.5</v>
      </c>
      <c r="H46" s="192">
        <v>5.0999999999999996</v>
      </c>
      <c r="I46" s="192">
        <v>5.03</v>
      </c>
      <c r="J46" s="161">
        <v>3.97</v>
      </c>
      <c r="K46" s="192">
        <v>4.42</v>
      </c>
      <c r="L46" s="192">
        <v>4.7300000000000004</v>
      </c>
      <c r="M46" s="192">
        <v>4.38</v>
      </c>
      <c r="N46" s="192">
        <v>4.25</v>
      </c>
      <c r="O46" s="192">
        <v>4.51</v>
      </c>
      <c r="P46" s="171">
        <f t="shared" si="4"/>
        <v>5.75</v>
      </c>
      <c r="Q46" s="172">
        <f t="shared" si="6"/>
        <v>3.97</v>
      </c>
      <c r="R46" s="173">
        <f t="shared" si="5"/>
        <v>4.871666666666667</v>
      </c>
      <c r="S46" s="204" t="s">
        <v>46</v>
      </c>
      <c r="T46" s="204" t="s">
        <v>6</v>
      </c>
    </row>
    <row r="47" spans="2:20" ht="24.95" customHeight="1" x14ac:dyDescent="0.2">
      <c r="B47" s="174" t="s">
        <v>47</v>
      </c>
      <c r="C47" s="175" t="s">
        <v>22</v>
      </c>
      <c r="D47" s="203">
        <v>1.5</v>
      </c>
      <c r="E47" s="203">
        <v>1.6</v>
      </c>
      <c r="F47" s="203">
        <v>2.2999999999999998</v>
      </c>
      <c r="G47" s="203" t="s">
        <v>7</v>
      </c>
      <c r="H47" s="193">
        <v>1.6</v>
      </c>
      <c r="I47" s="203">
        <v>1.9</v>
      </c>
      <c r="J47" s="233">
        <v>1.7</v>
      </c>
      <c r="K47" s="203">
        <v>1.2</v>
      </c>
      <c r="L47" s="203">
        <v>1.3</v>
      </c>
      <c r="M47" s="203">
        <v>2.2000000000000002</v>
      </c>
      <c r="N47" s="234">
        <v>1.5</v>
      </c>
      <c r="O47" s="203">
        <v>1.2</v>
      </c>
      <c r="P47" s="171">
        <f t="shared" si="4"/>
        <v>2.2999999999999998</v>
      </c>
      <c r="Q47" s="172">
        <f t="shared" si="6"/>
        <v>1.2</v>
      </c>
      <c r="R47" s="173">
        <f t="shared" si="5"/>
        <v>1.6363636363636365</v>
      </c>
      <c r="S47" s="204" t="s">
        <v>48</v>
      </c>
      <c r="T47" s="235" t="s">
        <v>6</v>
      </c>
    </row>
    <row r="48" spans="2:20" ht="24.95" customHeight="1" x14ac:dyDescent="0.2">
      <c r="B48" s="236" t="s">
        <v>49</v>
      </c>
      <c r="C48" s="159" t="s">
        <v>50</v>
      </c>
      <c r="D48" s="237">
        <v>17329</v>
      </c>
      <c r="E48" s="237">
        <v>19863</v>
      </c>
      <c r="F48" s="237">
        <v>7701</v>
      </c>
      <c r="G48" s="237" t="s">
        <v>7</v>
      </c>
      <c r="H48" s="237">
        <v>4106</v>
      </c>
      <c r="I48" s="237">
        <v>6867</v>
      </c>
      <c r="J48" s="184">
        <v>24196</v>
      </c>
      <c r="K48" s="237">
        <v>7701</v>
      </c>
      <c r="L48" s="237">
        <v>8664</v>
      </c>
      <c r="M48" s="237">
        <v>10462</v>
      </c>
      <c r="N48" s="237">
        <v>10462</v>
      </c>
      <c r="O48" s="237">
        <v>10462</v>
      </c>
      <c r="P48" s="238">
        <f t="shared" si="4"/>
        <v>24196</v>
      </c>
      <c r="Q48" s="239">
        <f t="shared" si="6"/>
        <v>4106</v>
      </c>
      <c r="R48" s="240">
        <f t="shared" si="5"/>
        <v>11619.363636363636</v>
      </c>
      <c r="S48" s="235" t="s">
        <v>51</v>
      </c>
      <c r="T48" s="235" t="s">
        <v>6</v>
      </c>
    </row>
    <row r="49" spans="2:20" ht="24.95" customHeight="1" x14ac:dyDescent="0.2">
      <c r="B49" s="236" t="s">
        <v>52</v>
      </c>
      <c r="C49" s="175" t="s">
        <v>50</v>
      </c>
      <c r="D49" s="237">
        <v>2142</v>
      </c>
      <c r="E49" s="237">
        <v>6488</v>
      </c>
      <c r="F49" s="237">
        <v>231</v>
      </c>
      <c r="G49" s="237" t="s">
        <v>7</v>
      </c>
      <c r="H49" s="193">
        <v>583</v>
      </c>
      <c r="I49" s="237">
        <v>638</v>
      </c>
      <c r="J49" s="184">
        <v>6867</v>
      </c>
      <c r="K49" s="237">
        <v>1850</v>
      </c>
      <c r="L49" s="237">
        <v>1664</v>
      </c>
      <c r="M49" s="237">
        <v>1076</v>
      </c>
      <c r="N49" s="237">
        <v>988</v>
      </c>
      <c r="O49" s="237">
        <v>1935</v>
      </c>
      <c r="P49" s="238">
        <f t="shared" si="4"/>
        <v>6867</v>
      </c>
      <c r="Q49" s="239">
        <f t="shared" si="6"/>
        <v>231</v>
      </c>
      <c r="R49" s="240">
        <f t="shared" si="5"/>
        <v>2223.818181818182</v>
      </c>
      <c r="S49" s="235" t="s">
        <v>53</v>
      </c>
      <c r="T49" s="241" t="s">
        <v>7</v>
      </c>
    </row>
    <row r="50" spans="2:20" ht="24.95" customHeight="1" x14ac:dyDescent="0.2">
      <c r="B50" s="236" t="s">
        <v>355</v>
      </c>
      <c r="C50" s="175" t="s">
        <v>50</v>
      </c>
      <c r="D50" s="237">
        <v>288</v>
      </c>
      <c r="E50" s="237">
        <v>609</v>
      </c>
      <c r="F50" s="237">
        <v>96</v>
      </c>
      <c r="G50" s="237" t="s">
        <v>7</v>
      </c>
      <c r="H50" s="237">
        <v>98</v>
      </c>
      <c r="I50" s="237">
        <v>110</v>
      </c>
      <c r="J50" s="184">
        <v>457</v>
      </c>
      <c r="K50" s="237">
        <v>292</v>
      </c>
      <c r="L50" s="237">
        <v>108</v>
      </c>
      <c r="M50" s="237">
        <v>144</v>
      </c>
      <c r="N50" s="237">
        <v>156</v>
      </c>
      <c r="O50" s="237">
        <v>327</v>
      </c>
      <c r="P50" s="238">
        <f t="shared" si="4"/>
        <v>609</v>
      </c>
      <c r="Q50" s="239">
        <f t="shared" si="6"/>
        <v>96</v>
      </c>
      <c r="R50" s="240">
        <f t="shared" si="5"/>
        <v>244.09090909090909</v>
      </c>
      <c r="S50" s="242"/>
      <c r="T50" s="242"/>
    </row>
    <row r="51" spans="2:20" ht="24.95" customHeight="1" x14ac:dyDescent="0.2">
      <c r="B51" s="236" t="s">
        <v>54</v>
      </c>
      <c r="C51" s="217" t="s">
        <v>346</v>
      </c>
      <c r="D51" s="243" t="s">
        <v>7</v>
      </c>
      <c r="E51" s="176" t="s">
        <v>7</v>
      </c>
      <c r="F51" s="176" t="s">
        <v>7</v>
      </c>
      <c r="G51" s="244" t="s">
        <v>7</v>
      </c>
      <c r="H51" s="244" t="s">
        <v>7</v>
      </c>
      <c r="I51" s="244" t="s">
        <v>7</v>
      </c>
      <c r="J51" s="244" t="s">
        <v>7</v>
      </c>
      <c r="K51" s="244" t="s">
        <v>7</v>
      </c>
      <c r="L51" s="244" t="s">
        <v>7</v>
      </c>
      <c r="M51" s="244" t="s">
        <v>7</v>
      </c>
      <c r="N51" s="244" t="s">
        <v>7</v>
      </c>
      <c r="O51" s="245" t="s">
        <v>7</v>
      </c>
      <c r="P51" s="246" t="s">
        <v>7</v>
      </c>
      <c r="Q51" s="247" t="s">
        <v>7</v>
      </c>
      <c r="R51" s="179" t="s">
        <v>7</v>
      </c>
      <c r="S51" s="248" t="s">
        <v>6</v>
      </c>
      <c r="T51" s="180" t="s">
        <v>7</v>
      </c>
    </row>
    <row r="52" spans="2:20" ht="24.95" customHeight="1" x14ac:dyDescent="0.2">
      <c r="B52" s="236" t="s">
        <v>55</v>
      </c>
      <c r="C52" s="217" t="s">
        <v>346</v>
      </c>
      <c r="D52" s="243" t="s">
        <v>7</v>
      </c>
      <c r="E52" s="176" t="s">
        <v>7</v>
      </c>
      <c r="F52" s="176" t="s">
        <v>7</v>
      </c>
      <c r="G52" s="244" t="s">
        <v>7</v>
      </c>
      <c r="H52" s="244" t="s">
        <v>7</v>
      </c>
      <c r="I52" s="244" t="s">
        <v>7</v>
      </c>
      <c r="J52" s="244" t="s">
        <v>7</v>
      </c>
      <c r="K52" s="244" t="s">
        <v>7</v>
      </c>
      <c r="L52" s="244" t="s">
        <v>7</v>
      </c>
      <c r="M52" s="244" t="s">
        <v>7</v>
      </c>
      <c r="N52" s="244" t="s">
        <v>7</v>
      </c>
      <c r="O52" s="245" t="s">
        <v>7</v>
      </c>
      <c r="P52" s="246" t="s">
        <v>7</v>
      </c>
      <c r="Q52" s="247" t="s">
        <v>7</v>
      </c>
      <c r="R52" s="179" t="s">
        <v>7</v>
      </c>
      <c r="S52" s="248" t="s">
        <v>6</v>
      </c>
      <c r="T52" s="180" t="s">
        <v>7</v>
      </c>
    </row>
    <row r="53" spans="2:20" ht="24.95" customHeight="1" x14ac:dyDescent="0.2">
      <c r="B53" s="236" t="s">
        <v>350</v>
      </c>
      <c r="C53" s="217" t="s">
        <v>346</v>
      </c>
      <c r="D53" s="243" t="s">
        <v>7</v>
      </c>
      <c r="E53" s="176" t="s">
        <v>7</v>
      </c>
      <c r="F53" s="176" t="s">
        <v>7</v>
      </c>
      <c r="G53" s="244" t="s">
        <v>7</v>
      </c>
      <c r="H53" s="244" t="s">
        <v>7</v>
      </c>
      <c r="I53" s="244" t="s">
        <v>7</v>
      </c>
      <c r="J53" s="244" t="s">
        <v>7</v>
      </c>
      <c r="K53" s="244" t="s">
        <v>7</v>
      </c>
      <c r="L53" s="244" t="s">
        <v>7</v>
      </c>
      <c r="M53" s="244" t="s">
        <v>7</v>
      </c>
      <c r="N53" s="244" t="s">
        <v>7</v>
      </c>
      <c r="O53" s="245" t="s">
        <v>7</v>
      </c>
      <c r="P53" s="249" t="s">
        <v>7</v>
      </c>
      <c r="Q53" s="250" t="s">
        <v>7</v>
      </c>
      <c r="R53" s="165" t="s">
        <v>7</v>
      </c>
      <c r="S53" s="248" t="s">
        <v>6</v>
      </c>
      <c r="T53" s="180" t="s">
        <v>7</v>
      </c>
    </row>
    <row r="54" spans="2:20" ht="24.95" customHeight="1" x14ac:dyDescent="0.2">
      <c r="B54" s="236" t="s">
        <v>56</v>
      </c>
      <c r="C54" s="217" t="s">
        <v>57</v>
      </c>
      <c r="D54" s="182">
        <v>27.75</v>
      </c>
      <c r="E54" s="181">
        <v>34.61</v>
      </c>
      <c r="F54" s="251">
        <v>20.440000000000001</v>
      </c>
      <c r="G54" s="244">
        <v>9.1</v>
      </c>
      <c r="H54" s="244">
        <v>9.6999999999999993</v>
      </c>
      <c r="I54" s="244">
        <v>11.21</v>
      </c>
      <c r="J54" s="244">
        <v>12.47</v>
      </c>
      <c r="K54" s="244">
        <v>12.34</v>
      </c>
      <c r="L54" s="244">
        <v>11.83</v>
      </c>
      <c r="M54" s="244">
        <v>12.6</v>
      </c>
      <c r="N54" s="244">
        <v>14.19</v>
      </c>
      <c r="O54" s="252">
        <v>13.82</v>
      </c>
      <c r="P54" s="249">
        <f>MAX(D54:O54)</f>
        <v>34.61</v>
      </c>
      <c r="Q54" s="250">
        <f>MIN(D54:O54)</f>
        <v>9.1</v>
      </c>
      <c r="R54" s="165">
        <f>AVERAGE(D54:O54)</f>
        <v>15.838333333333333</v>
      </c>
      <c r="S54" s="248" t="s">
        <v>6</v>
      </c>
      <c r="T54" s="180" t="s">
        <v>7</v>
      </c>
    </row>
    <row r="55" spans="2:20" ht="24.95" customHeight="1" x14ac:dyDescent="0.2">
      <c r="B55" s="236" t="s">
        <v>58</v>
      </c>
      <c r="C55" s="217" t="s">
        <v>339</v>
      </c>
      <c r="D55" s="182">
        <v>1.66</v>
      </c>
      <c r="E55" s="181">
        <v>2.1</v>
      </c>
      <c r="F55" s="251">
        <v>1.72</v>
      </c>
      <c r="G55" s="244">
        <v>2.1</v>
      </c>
      <c r="H55" s="244">
        <v>1.8</v>
      </c>
      <c r="I55" s="244">
        <v>1.2</v>
      </c>
      <c r="J55" s="244">
        <v>1.51</v>
      </c>
      <c r="K55" s="244">
        <v>0.9</v>
      </c>
      <c r="L55" s="244">
        <v>1.8</v>
      </c>
      <c r="M55" s="244">
        <v>0.99</v>
      </c>
      <c r="N55" s="244">
        <v>1.08</v>
      </c>
      <c r="O55" s="252">
        <v>1.35</v>
      </c>
      <c r="P55" s="249">
        <f>MAX(D55:O55)</f>
        <v>2.1</v>
      </c>
      <c r="Q55" s="250">
        <f>MIN(D55:O55)</f>
        <v>0.9</v>
      </c>
      <c r="R55" s="165">
        <f>AVERAGE(D55:O55)</f>
        <v>1.5175000000000001</v>
      </c>
      <c r="S55" s="248" t="s">
        <v>6</v>
      </c>
      <c r="T55" s="180" t="s">
        <v>7</v>
      </c>
    </row>
    <row r="56" spans="2:20" ht="24.95" customHeight="1" thickBot="1" x14ac:dyDescent="0.25">
      <c r="B56" s="253" t="s">
        <v>59</v>
      </c>
      <c r="C56" s="254" t="s">
        <v>60</v>
      </c>
      <c r="D56" s="255">
        <v>61</v>
      </c>
      <c r="E56" s="256">
        <v>71</v>
      </c>
      <c r="F56" s="257">
        <v>60</v>
      </c>
      <c r="G56" s="258" t="s">
        <v>7</v>
      </c>
      <c r="H56" s="258">
        <v>66</v>
      </c>
      <c r="I56" s="258">
        <v>66</v>
      </c>
      <c r="J56" s="258">
        <v>55</v>
      </c>
      <c r="K56" s="258">
        <v>63</v>
      </c>
      <c r="L56" s="258">
        <v>62</v>
      </c>
      <c r="M56" s="258">
        <v>58</v>
      </c>
      <c r="N56" s="258">
        <v>61</v>
      </c>
      <c r="O56" s="259">
        <v>62</v>
      </c>
      <c r="P56" s="249">
        <f>MAX(D56:O56)</f>
        <v>71</v>
      </c>
      <c r="Q56" s="250">
        <f>MIN(D56:O56)</f>
        <v>55</v>
      </c>
      <c r="R56" s="165">
        <f>AVERAGE(D56:O56)</f>
        <v>62.272727272727273</v>
      </c>
      <c r="S56" s="248" t="s">
        <v>6</v>
      </c>
      <c r="T56" s="260" t="s">
        <v>7</v>
      </c>
    </row>
    <row r="57" spans="2:20" ht="24.95" customHeight="1" x14ac:dyDescent="0.2">
      <c r="B57" s="261" t="s">
        <v>340</v>
      </c>
      <c r="C57" s="262"/>
      <c r="D57" s="263"/>
      <c r="E57" s="263"/>
      <c r="F57" s="263"/>
      <c r="G57" s="263"/>
      <c r="H57" s="263"/>
      <c r="I57" s="263"/>
      <c r="J57" s="263"/>
      <c r="K57" s="263"/>
      <c r="L57" s="263"/>
      <c r="M57" s="263"/>
      <c r="N57" s="263"/>
      <c r="O57" s="263"/>
      <c r="P57" s="263"/>
      <c r="Q57" s="263"/>
      <c r="R57" s="263"/>
      <c r="S57" s="262"/>
    </row>
    <row r="58" spans="2:20" ht="24.95" customHeight="1" x14ac:dyDescent="0.2">
      <c r="B58" s="138" t="s">
        <v>341</v>
      </c>
      <c r="N58" s="264"/>
    </row>
    <row r="59" spans="2:20" ht="24.95" customHeight="1" x14ac:dyDescent="0.2">
      <c r="B59" s="265" t="s">
        <v>374</v>
      </c>
    </row>
    <row r="61" spans="2:20" ht="24.95" customHeight="1" thickBot="1" x14ac:dyDescent="0.25">
      <c r="B61" s="140" t="str">
        <f>"คุณภาพน้ำดิบหน้าจุดรับน้ำดิบท่าม่วง เขื่อนแม่กลอง จังหวัดกาญจนบุรี ประจำปีงบประมาณ "&amp;B1&amp;""</f>
        <v>คุณภาพน้ำดิบหน้าจุดรับน้ำดิบท่าม่วง เขื่อนแม่กลอง จังหวัดกาญจนบุรี ประจำปีงบประมาณ 2565</v>
      </c>
    </row>
    <row r="62" spans="2:20" ht="24.95" customHeight="1" thickBot="1" x14ac:dyDescent="0.25">
      <c r="B62" s="142" t="s">
        <v>0</v>
      </c>
      <c r="C62" s="142" t="s">
        <v>1</v>
      </c>
      <c r="D62" s="266">
        <v>44470</v>
      </c>
      <c r="E62" s="266">
        <v>44502</v>
      </c>
      <c r="F62" s="266">
        <v>44534</v>
      </c>
      <c r="G62" s="266">
        <v>44566</v>
      </c>
      <c r="H62" s="266">
        <v>44598</v>
      </c>
      <c r="I62" s="266">
        <v>44630</v>
      </c>
      <c r="J62" s="266">
        <v>44662</v>
      </c>
      <c r="K62" s="266">
        <v>44694</v>
      </c>
      <c r="L62" s="266">
        <v>44726</v>
      </c>
      <c r="M62" s="266">
        <v>44758</v>
      </c>
      <c r="N62" s="266">
        <v>44790</v>
      </c>
      <c r="O62" s="266">
        <v>44822</v>
      </c>
      <c r="P62" s="144" t="s">
        <v>309</v>
      </c>
      <c r="Q62" s="145" t="s">
        <v>310</v>
      </c>
      <c r="R62" s="146" t="s">
        <v>311</v>
      </c>
      <c r="S62" s="147" t="s">
        <v>312</v>
      </c>
      <c r="T62" s="147" t="s">
        <v>171</v>
      </c>
    </row>
    <row r="63" spans="2:20" ht="24.95" customHeight="1" x14ac:dyDescent="0.2">
      <c r="B63" s="149" t="s">
        <v>5</v>
      </c>
      <c r="C63" s="150"/>
      <c r="D63" s="267">
        <v>4</v>
      </c>
      <c r="E63" s="268">
        <v>1</v>
      </c>
      <c r="F63" s="269">
        <v>1</v>
      </c>
      <c r="G63" s="269">
        <v>5</v>
      </c>
      <c r="H63" s="269">
        <v>2</v>
      </c>
      <c r="I63" s="269">
        <v>1</v>
      </c>
      <c r="J63" s="270">
        <v>20</v>
      </c>
      <c r="K63" s="270">
        <v>11</v>
      </c>
      <c r="L63" s="269">
        <v>1</v>
      </c>
      <c r="M63" s="269">
        <v>6</v>
      </c>
      <c r="N63" s="269">
        <v>2</v>
      </c>
      <c r="O63" s="271">
        <v>5</v>
      </c>
      <c r="P63" s="154" t="s">
        <v>7</v>
      </c>
      <c r="Q63" s="155" t="s">
        <v>7</v>
      </c>
      <c r="R63" s="156" t="s">
        <v>7</v>
      </c>
      <c r="S63" s="157" t="s">
        <v>6</v>
      </c>
      <c r="T63" s="157" t="s">
        <v>6</v>
      </c>
    </row>
    <row r="64" spans="2:20" ht="24.95" customHeight="1" x14ac:dyDescent="0.2">
      <c r="B64" s="158" t="s">
        <v>8</v>
      </c>
      <c r="C64" s="159" t="s">
        <v>9</v>
      </c>
      <c r="D64" s="182">
        <v>11.4</v>
      </c>
      <c r="E64" s="181">
        <v>11.45</v>
      </c>
      <c r="F64" s="272">
        <v>12.15</v>
      </c>
      <c r="G64" s="272">
        <v>11.34</v>
      </c>
      <c r="H64" s="272">
        <v>12.4</v>
      </c>
      <c r="I64" s="272">
        <v>12.13</v>
      </c>
      <c r="J64" s="272">
        <v>12.29</v>
      </c>
      <c r="K64" s="272">
        <v>12.06</v>
      </c>
      <c r="L64" s="272">
        <v>12.04</v>
      </c>
      <c r="M64" s="272">
        <v>12.08</v>
      </c>
      <c r="N64" s="272">
        <v>11.48</v>
      </c>
      <c r="O64" s="273">
        <v>12.14</v>
      </c>
      <c r="P64" s="163" t="s">
        <v>7</v>
      </c>
      <c r="Q64" s="164" t="s">
        <v>7</v>
      </c>
      <c r="R64" s="165" t="s">
        <v>7</v>
      </c>
      <c r="S64" s="166" t="s">
        <v>6</v>
      </c>
      <c r="T64" s="166" t="s">
        <v>6</v>
      </c>
    </row>
    <row r="65" spans="2:20" ht="24.95" customHeight="1" x14ac:dyDescent="0.2">
      <c r="B65" s="158" t="s">
        <v>313</v>
      </c>
      <c r="C65" s="159" t="s">
        <v>11</v>
      </c>
      <c r="D65" s="167">
        <v>19.600000000000001</v>
      </c>
      <c r="E65" s="169">
        <v>20.7</v>
      </c>
      <c r="F65" s="168">
        <v>25.5</v>
      </c>
      <c r="G65" s="169">
        <v>21.3</v>
      </c>
      <c r="H65" s="168">
        <v>21.1</v>
      </c>
      <c r="I65" s="169">
        <v>24.7</v>
      </c>
      <c r="J65" s="272">
        <v>22.5</v>
      </c>
      <c r="K65" s="139">
        <v>21.7</v>
      </c>
      <c r="L65" s="274">
        <v>22.8</v>
      </c>
      <c r="M65" s="169">
        <v>22.7</v>
      </c>
      <c r="N65" s="169">
        <v>22.3</v>
      </c>
      <c r="O65" s="275">
        <v>21.9</v>
      </c>
      <c r="P65" s="171">
        <f>MAX(D65:O65)</f>
        <v>25.5</v>
      </c>
      <c r="Q65" s="172">
        <f>MIN(D65:O65)</f>
        <v>19.600000000000001</v>
      </c>
      <c r="R65" s="173">
        <f>AVERAGE(D65:O65)</f>
        <v>22.233333333333331</v>
      </c>
      <c r="S65" s="166" t="s">
        <v>6</v>
      </c>
      <c r="T65" s="166" t="s">
        <v>6</v>
      </c>
    </row>
    <row r="66" spans="2:20" ht="24.95" customHeight="1" x14ac:dyDescent="0.2">
      <c r="B66" s="174" t="s">
        <v>12</v>
      </c>
      <c r="C66" s="175" t="s">
        <v>13</v>
      </c>
      <c r="D66" s="167">
        <v>12</v>
      </c>
      <c r="E66" s="168">
        <v>12</v>
      </c>
      <c r="F66" s="168">
        <v>6</v>
      </c>
      <c r="G66" s="168">
        <v>4</v>
      </c>
      <c r="H66" s="168">
        <v>4</v>
      </c>
      <c r="I66" s="176">
        <v>3</v>
      </c>
      <c r="J66" s="272">
        <v>4</v>
      </c>
      <c r="K66" s="168">
        <v>4</v>
      </c>
      <c r="L66" s="276">
        <v>5</v>
      </c>
      <c r="M66" s="176">
        <v>3</v>
      </c>
      <c r="N66" s="176">
        <v>0</v>
      </c>
      <c r="O66" s="277">
        <v>4</v>
      </c>
      <c r="P66" s="177">
        <f>MAX(D66:O66)</f>
        <v>12</v>
      </c>
      <c r="Q66" s="178">
        <f>MIN(D66:O66)</f>
        <v>0</v>
      </c>
      <c r="R66" s="179">
        <f>AVERAGE(D66:O66)</f>
        <v>5.083333333333333</v>
      </c>
      <c r="S66" s="180" t="s">
        <v>7</v>
      </c>
      <c r="T66" s="180" t="s">
        <v>7</v>
      </c>
    </row>
    <row r="67" spans="2:20" ht="24.95" customHeight="1" x14ac:dyDescent="0.2">
      <c r="B67" s="174" t="s">
        <v>14</v>
      </c>
      <c r="C67" s="175"/>
      <c r="D67" s="167" t="s">
        <v>61</v>
      </c>
      <c r="E67" s="168" t="s">
        <v>61</v>
      </c>
      <c r="F67" s="168" t="s">
        <v>61</v>
      </c>
      <c r="G67" s="168" t="s">
        <v>61</v>
      </c>
      <c r="H67" s="168" t="s">
        <v>61</v>
      </c>
      <c r="I67" s="278" t="s">
        <v>61</v>
      </c>
      <c r="J67" s="272" t="s">
        <v>61</v>
      </c>
      <c r="K67" s="168" t="s">
        <v>61</v>
      </c>
      <c r="L67" s="276" t="s">
        <v>61</v>
      </c>
      <c r="M67" s="278" t="s">
        <v>61</v>
      </c>
      <c r="N67" s="278" t="s">
        <v>61</v>
      </c>
      <c r="O67" s="279" t="s">
        <v>61</v>
      </c>
      <c r="P67" s="171" t="s">
        <v>61</v>
      </c>
      <c r="Q67" s="172" t="s">
        <v>61</v>
      </c>
      <c r="R67" s="173" t="s">
        <v>61</v>
      </c>
      <c r="S67" s="180" t="s">
        <v>7</v>
      </c>
      <c r="T67" s="180" t="s">
        <v>7</v>
      </c>
    </row>
    <row r="68" spans="2:20" ht="24.95" customHeight="1" x14ac:dyDescent="0.2">
      <c r="B68" s="174" t="s">
        <v>358</v>
      </c>
      <c r="C68" s="175" t="s">
        <v>315</v>
      </c>
      <c r="D68" s="182">
        <v>29.4</v>
      </c>
      <c r="E68" s="181">
        <v>24.5</v>
      </c>
      <c r="F68" s="181">
        <v>15.5</v>
      </c>
      <c r="G68" s="181">
        <v>10.7</v>
      </c>
      <c r="H68" s="181">
        <v>5.96</v>
      </c>
      <c r="I68" s="181">
        <v>4.2300000000000004</v>
      </c>
      <c r="J68" s="272">
        <v>4.49</v>
      </c>
      <c r="K68" s="181">
        <v>6.2</v>
      </c>
      <c r="L68" s="280">
        <v>4.5999999999999996</v>
      </c>
      <c r="M68" s="181">
        <v>3.35</v>
      </c>
      <c r="N68" s="181">
        <v>4.63</v>
      </c>
      <c r="O68" s="281">
        <v>5.39</v>
      </c>
      <c r="P68" s="171">
        <f>MAX(D68:O68)</f>
        <v>29.4</v>
      </c>
      <c r="Q68" s="172">
        <f t="shared" ref="Q68:Q82" si="7">MIN(D68:O68)</f>
        <v>3.35</v>
      </c>
      <c r="R68" s="173">
        <f>AVERAGE(D68:O68)</f>
        <v>9.9124999999999996</v>
      </c>
      <c r="S68" s="180" t="s">
        <v>7</v>
      </c>
      <c r="T68" s="180" t="s">
        <v>7</v>
      </c>
    </row>
    <row r="69" spans="2:20" ht="24.95" customHeight="1" x14ac:dyDescent="0.2">
      <c r="B69" s="174" t="s">
        <v>16</v>
      </c>
      <c r="C69" s="175"/>
      <c r="D69" s="167">
        <v>7.83</v>
      </c>
      <c r="E69" s="168">
        <v>7.91</v>
      </c>
      <c r="F69" s="168">
        <v>7.84</v>
      </c>
      <c r="G69" s="168">
        <v>7.79</v>
      </c>
      <c r="H69" s="168">
        <v>7.94</v>
      </c>
      <c r="I69" s="181">
        <v>8.11</v>
      </c>
      <c r="J69" s="272">
        <v>8.02</v>
      </c>
      <c r="K69" s="181">
        <v>7.94</v>
      </c>
      <c r="L69" s="276">
        <v>8.07</v>
      </c>
      <c r="M69" s="181">
        <v>7.95</v>
      </c>
      <c r="N69" s="181">
        <v>7.84</v>
      </c>
      <c r="O69" s="281">
        <v>7.65</v>
      </c>
      <c r="P69" s="163">
        <f>MAX(D69:O69)</f>
        <v>8.11</v>
      </c>
      <c r="Q69" s="164">
        <f t="shared" si="7"/>
        <v>7.65</v>
      </c>
      <c r="R69" s="165">
        <f>AVERAGE(D69:O69)</f>
        <v>7.9074999999999998</v>
      </c>
      <c r="S69" s="166" t="s">
        <v>17</v>
      </c>
      <c r="T69" s="166" t="s">
        <v>6</v>
      </c>
    </row>
    <row r="70" spans="2:20" ht="24.95" customHeight="1" x14ac:dyDescent="0.2">
      <c r="B70" s="174" t="s">
        <v>359</v>
      </c>
      <c r="C70" s="183" t="s">
        <v>19</v>
      </c>
      <c r="D70" s="167">
        <v>238</v>
      </c>
      <c r="E70" s="168">
        <v>292</v>
      </c>
      <c r="F70" s="168">
        <v>279</v>
      </c>
      <c r="G70" s="168">
        <v>247</v>
      </c>
      <c r="H70" s="168">
        <v>223</v>
      </c>
      <c r="I70" s="176">
        <v>199</v>
      </c>
      <c r="J70" s="282">
        <v>193</v>
      </c>
      <c r="K70" s="168">
        <v>195</v>
      </c>
      <c r="L70" s="276">
        <v>208</v>
      </c>
      <c r="M70" s="176">
        <v>212</v>
      </c>
      <c r="N70" s="176">
        <v>212</v>
      </c>
      <c r="O70" s="277">
        <v>217</v>
      </c>
      <c r="P70" s="177">
        <f>MAX(D70:O70)</f>
        <v>292</v>
      </c>
      <c r="Q70" s="178">
        <f t="shared" si="7"/>
        <v>193</v>
      </c>
      <c r="R70" s="179">
        <f>AVERAGE(D70:O70)</f>
        <v>226.25</v>
      </c>
      <c r="S70" s="180" t="s">
        <v>7</v>
      </c>
      <c r="T70" s="180" t="s">
        <v>7</v>
      </c>
    </row>
    <row r="71" spans="2:20" ht="24.95" customHeight="1" x14ac:dyDescent="0.2">
      <c r="B71" s="185" t="s">
        <v>365</v>
      </c>
      <c r="C71" s="186" t="s">
        <v>20</v>
      </c>
      <c r="D71" s="182">
        <v>0.13</v>
      </c>
      <c r="E71" s="181">
        <v>0.14000000000000001</v>
      </c>
      <c r="F71" s="181">
        <v>0.13</v>
      </c>
      <c r="G71" s="187">
        <v>0.1</v>
      </c>
      <c r="H71" s="187">
        <v>0.1</v>
      </c>
      <c r="I71" s="187">
        <v>0.1</v>
      </c>
      <c r="J71" s="188">
        <v>0.09</v>
      </c>
      <c r="K71" s="181">
        <v>0.09</v>
      </c>
      <c r="L71" s="187">
        <v>0.1</v>
      </c>
      <c r="M71" s="187">
        <v>0.1</v>
      </c>
      <c r="N71" s="187">
        <v>0.1</v>
      </c>
      <c r="O71" s="189">
        <v>0.1</v>
      </c>
      <c r="P71" s="163">
        <f>MAX(D71:O71)</f>
        <v>0.14000000000000001</v>
      </c>
      <c r="Q71" s="164">
        <f t="shared" si="7"/>
        <v>0.09</v>
      </c>
      <c r="R71" s="165">
        <f>AVERAGE(D71:O71)</f>
        <v>0.10666666666666667</v>
      </c>
      <c r="S71" s="190" t="s">
        <v>7</v>
      </c>
      <c r="T71" s="180" t="s">
        <v>7</v>
      </c>
    </row>
    <row r="72" spans="2:20" ht="24.95" customHeight="1" x14ac:dyDescent="0.2">
      <c r="B72" s="174" t="s">
        <v>21</v>
      </c>
      <c r="C72" s="175" t="s">
        <v>22</v>
      </c>
      <c r="D72" s="167">
        <v>114</v>
      </c>
      <c r="E72" s="168">
        <v>121</v>
      </c>
      <c r="F72" s="168">
        <v>119</v>
      </c>
      <c r="G72" s="168">
        <v>105</v>
      </c>
      <c r="H72" s="168">
        <v>98</v>
      </c>
      <c r="I72" s="176">
        <v>90</v>
      </c>
      <c r="J72" s="282">
        <v>86</v>
      </c>
      <c r="K72" s="139">
        <v>88</v>
      </c>
      <c r="L72" s="276">
        <v>91</v>
      </c>
      <c r="M72" s="176">
        <v>96</v>
      </c>
      <c r="N72" s="176">
        <v>106</v>
      </c>
      <c r="O72" s="277">
        <v>111</v>
      </c>
      <c r="P72" s="177">
        <f t="shared" ref="P72:P93" si="8">MAX(D72:O72)</f>
        <v>121</v>
      </c>
      <c r="Q72" s="178">
        <f t="shared" si="7"/>
        <v>86</v>
      </c>
      <c r="R72" s="179">
        <f t="shared" ref="R72:R81" si="9">AVERAGE(D72:O72)</f>
        <v>102.08333333333333</v>
      </c>
      <c r="S72" s="180" t="s">
        <v>7</v>
      </c>
      <c r="T72" s="180" t="s">
        <v>7</v>
      </c>
    </row>
    <row r="73" spans="2:20" ht="24.95" customHeight="1" x14ac:dyDescent="0.2">
      <c r="B73" s="191" t="s">
        <v>23</v>
      </c>
      <c r="C73" s="175" t="s">
        <v>22</v>
      </c>
      <c r="D73" s="167">
        <v>0</v>
      </c>
      <c r="E73" s="168">
        <v>0</v>
      </c>
      <c r="F73" s="168">
        <v>0</v>
      </c>
      <c r="G73" s="168">
        <v>0</v>
      </c>
      <c r="H73" s="168">
        <v>0</v>
      </c>
      <c r="I73" s="176">
        <v>0</v>
      </c>
      <c r="J73" s="176">
        <v>0</v>
      </c>
      <c r="K73" s="176">
        <v>0</v>
      </c>
      <c r="L73" s="276">
        <v>0</v>
      </c>
      <c r="M73" s="176">
        <v>0</v>
      </c>
      <c r="N73" s="176">
        <v>0</v>
      </c>
      <c r="O73" s="277">
        <v>0</v>
      </c>
      <c r="P73" s="177">
        <f t="shared" si="8"/>
        <v>0</v>
      </c>
      <c r="Q73" s="178">
        <f t="shared" si="7"/>
        <v>0</v>
      </c>
      <c r="R73" s="179">
        <f t="shared" si="9"/>
        <v>0</v>
      </c>
      <c r="S73" s="166" t="s">
        <v>6</v>
      </c>
      <c r="T73" s="166" t="s">
        <v>6</v>
      </c>
    </row>
    <row r="74" spans="2:20" ht="24.95" customHeight="1" x14ac:dyDescent="0.2">
      <c r="B74" s="174" t="s">
        <v>24</v>
      </c>
      <c r="C74" s="175" t="s">
        <v>22</v>
      </c>
      <c r="D74" s="167">
        <v>167</v>
      </c>
      <c r="E74" s="168">
        <v>198</v>
      </c>
      <c r="F74" s="168">
        <v>185</v>
      </c>
      <c r="G74" s="168">
        <v>156</v>
      </c>
      <c r="H74" s="168">
        <v>142</v>
      </c>
      <c r="I74" s="176">
        <v>123</v>
      </c>
      <c r="J74" s="176">
        <v>118</v>
      </c>
      <c r="K74" s="176">
        <v>121</v>
      </c>
      <c r="L74" s="276">
        <v>179</v>
      </c>
      <c r="M74" s="176">
        <v>132</v>
      </c>
      <c r="N74" s="176">
        <v>135</v>
      </c>
      <c r="O74" s="277">
        <v>136</v>
      </c>
      <c r="P74" s="177">
        <f t="shared" si="8"/>
        <v>198</v>
      </c>
      <c r="Q74" s="178">
        <f t="shared" si="7"/>
        <v>118</v>
      </c>
      <c r="R74" s="179">
        <f t="shared" si="9"/>
        <v>149.33333333333334</v>
      </c>
      <c r="S74" s="166" t="s">
        <v>6</v>
      </c>
      <c r="T74" s="166" t="s">
        <v>6</v>
      </c>
    </row>
    <row r="75" spans="2:20" ht="24.95" customHeight="1" x14ac:dyDescent="0.2">
      <c r="B75" s="174" t="s">
        <v>25</v>
      </c>
      <c r="C75" s="175" t="s">
        <v>22</v>
      </c>
      <c r="D75" s="167">
        <v>143</v>
      </c>
      <c r="E75" s="168">
        <v>175</v>
      </c>
      <c r="F75" s="168">
        <v>167</v>
      </c>
      <c r="G75" s="168">
        <v>148</v>
      </c>
      <c r="H75" s="168">
        <v>134</v>
      </c>
      <c r="I75" s="176">
        <v>119</v>
      </c>
      <c r="J75" s="176">
        <v>116</v>
      </c>
      <c r="K75" s="176">
        <v>117</v>
      </c>
      <c r="L75" s="276">
        <v>125</v>
      </c>
      <c r="M75" s="176">
        <v>127</v>
      </c>
      <c r="N75" s="176">
        <v>127</v>
      </c>
      <c r="O75" s="277">
        <v>130</v>
      </c>
      <c r="P75" s="177">
        <f t="shared" si="8"/>
        <v>175</v>
      </c>
      <c r="Q75" s="178">
        <f t="shared" si="7"/>
        <v>116</v>
      </c>
      <c r="R75" s="179">
        <f t="shared" si="9"/>
        <v>135.66666666666666</v>
      </c>
      <c r="S75" s="180" t="s">
        <v>7</v>
      </c>
      <c r="T75" s="180" t="s">
        <v>7</v>
      </c>
    </row>
    <row r="76" spans="2:20" ht="24.95" customHeight="1" x14ac:dyDescent="0.2">
      <c r="B76" s="174" t="s">
        <v>26</v>
      </c>
      <c r="C76" s="175" t="s">
        <v>22</v>
      </c>
      <c r="D76" s="167">
        <v>24</v>
      </c>
      <c r="E76" s="168">
        <v>23</v>
      </c>
      <c r="F76" s="168">
        <v>18</v>
      </c>
      <c r="G76" s="168">
        <v>8</v>
      </c>
      <c r="H76" s="168">
        <v>8</v>
      </c>
      <c r="I76" s="176">
        <v>4</v>
      </c>
      <c r="J76" s="176">
        <v>2</v>
      </c>
      <c r="K76" s="176">
        <v>4</v>
      </c>
      <c r="L76" s="276">
        <v>54</v>
      </c>
      <c r="M76" s="176">
        <v>5</v>
      </c>
      <c r="N76" s="176">
        <v>8</v>
      </c>
      <c r="O76" s="277">
        <v>6</v>
      </c>
      <c r="P76" s="177">
        <f t="shared" si="8"/>
        <v>54</v>
      </c>
      <c r="Q76" s="178">
        <f t="shared" si="7"/>
        <v>2</v>
      </c>
      <c r="R76" s="179">
        <f t="shared" si="9"/>
        <v>13.666666666666666</v>
      </c>
      <c r="S76" s="180" t="s">
        <v>7</v>
      </c>
      <c r="T76" s="180" t="s">
        <v>7</v>
      </c>
    </row>
    <row r="77" spans="2:20" ht="24.95" customHeight="1" x14ac:dyDescent="0.2">
      <c r="B77" s="174" t="s">
        <v>27</v>
      </c>
      <c r="C77" s="175" t="s">
        <v>22</v>
      </c>
      <c r="D77" s="167">
        <v>121</v>
      </c>
      <c r="E77" s="168">
        <v>130</v>
      </c>
      <c r="F77" s="168">
        <v>128</v>
      </c>
      <c r="G77" s="168">
        <v>115</v>
      </c>
      <c r="H77" s="168">
        <v>108</v>
      </c>
      <c r="I77" s="176">
        <v>100</v>
      </c>
      <c r="J77" s="176">
        <v>91</v>
      </c>
      <c r="K77" s="176">
        <v>99</v>
      </c>
      <c r="L77" s="276">
        <v>108</v>
      </c>
      <c r="M77" s="176">
        <v>104</v>
      </c>
      <c r="N77" s="176">
        <v>105</v>
      </c>
      <c r="O77" s="277">
        <v>115</v>
      </c>
      <c r="P77" s="177">
        <f t="shared" si="8"/>
        <v>130</v>
      </c>
      <c r="Q77" s="178">
        <f t="shared" si="7"/>
        <v>91</v>
      </c>
      <c r="R77" s="179">
        <f t="shared" si="9"/>
        <v>110.33333333333333</v>
      </c>
      <c r="S77" s="180" t="s">
        <v>7</v>
      </c>
      <c r="T77" s="180" t="s">
        <v>7</v>
      </c>
    </row>
    <row r="78" spans="2:20" ht="24.95" customHeight="1" x14ac:dyDescent="0.2">
      <c r="B78" s="174" t="s">
        <v>28</v>
      </c>
      <c r="C78" s="175" t="s">
        <v>22</v>
      </c>
      <c r="D78" s="167">
        <v>114</v>
      </c>
      <c r="E78" s="168">
        <v>121</v>
      </c>
      <c r="F78" s="168">
        <v>119</v>
      </c>
      <c r="G78" s="168">
        <v>105</v>
      </c>
      <c r="H78" s="168">
        <v>98</v>
      </c>
      <c r="I78" s="176">
        <v>90</v>
      </c>
      <c r="J78" s="176">
        <v>86</v>
      </c>
      <c r="K78" s="176">
        <v>88</v>
      </c>
      <c r="L78" s="276">
        <v>91</v>
      </c>
      <c r="M78" s="176">
        <v>96</v>
      </c>
      <c r="N78" s="176">
        <v>105</v>
      </c>
      <c r="O78" s="277">
        <v>111</v>
      </c>
      <c r="P78" s="177">
        <f t="shared" si="8"/>
        <v>121</v>
      </c>
      <c r="Q78" s="178">
        <f t="shared" si="7"/>
        <v>86</v>
      </c>
      <c r="R78" s="179">
        <f t="shared" si="9"/>
        <v>102</v>
      </c>
      <c r="S78" s="180" t="s">
        <v>7</v>
      </c>
      <c r="T78" s="180" t="s">
        <v>7</v>
      </c>
    </row>
    <row r="79" spans="2:20" ht="24.95" customHeight="1" x14ac:dyDescent="0.2">
      <c r="B79" s="174" t="s">
        <v>29</v>
      </c>
      <c r="C79" s="175" t="s">
        <v>22</v>
      </c>
      <c r="D79" s="167">
        <v>7</v>
      </c>
      <c r="E79" s="168">
        <v>9</v>
      </c>
      <c r="F79" s="168">
        <v>9</v>
      </c>
      <c r="G79" s="168">
        <v>10</v>
      </c>
      <c r="H79" s="168">
        <v>10</v>
      </c>
      <c r="I79" s="176">
        <v>10</v>
      </c>
      <c r="J79" s="176">
        <v>5</v>
      </c>
      <c r="K79" s="176">
        <v>11</v>
      </c>
      <c r="L79" s="276">
        <v>17</v>
      </c>
      <c r="M79" s="176">
        <v>8</v>
      </c>
      <c r="N79" s="176">
        <v>0</v>
      </c>
      <c r="O79" s="277">
        <v>4</v>
      </c>
      <c r="P79" s="177">
        <f t="shared" si="8"/>
        <v>17</v>
      </c>
      <c r="Q79" s="178">
        <f t="shared" si="7"/>
        <v>0</v>
      </c>
      <c r="R79" s="179">
        <f t="shared" si="9"/>
        <v>8.3333333333333339</v>
      </c>
      <c r="S79" s="180" t="s">
        <v>7</v>
      </c>
      <c r="T79" s="180" t="s">
        <v>7</v>
      </c>
    </row>
    <row r="80" spans="2:20" ht="24.95" customHeight="1" x14ac:dyDescent="0.2">
      <c r="B80" s="174" t="s">
        <v>30</v>
      </c>
      <c r="C80" s="175" t="s">
        <v>22</v>
      </c>
      <c r="D80" s="167">
        <v>4</v>
      </c>
      <c r="E80" s="168">
        <v>7</v>
      </c>
      <c r="F80" s="168">
        <v>7</v>
      </c>
      <c r="G80" s="168">
        <v>2</v>
      </c>
      <c r="H80" s="168">
        <v>1</v>
      </c>
      <c r="I80" s="176">
        <v>0</v>
      </c>
      <c r="J80" s="176">
        <v>1</v>
      </c>
      <c r="K80" s="176">
        <v>1</v>
      </c>
      <c r="L80" s="276">
        <v>1</v>
      </c>
      <c r="M80" s="176">
        <v>2</v>
      </c>
      <c r="N80" s="176">
        <v>1</v>
      </c>
      <c r="O80" s="277">
        <v>1</v>
      </c>
      <c r="P80" s="177">
        <f t="shared" si="8"/>
        <v>7</v>
      </c>
      <c r="Q80" s="178">
        <f t="shared" si="7"/>
        <v>0</v>
      </c>
      <c r="R80" s="179">
        <f t="shared" si="9"/>
        <v>2.3333333333333335</v>
      </c>
      <c r="S80" s="180" t="s">
        <v>7</v>
      </c>
      <c r="T80" s="180" t="s">
        <v>7</v>
      </c>
    </row>
    <row r="81" spans="2:20" ht="24.95" customHeight="1" x14ac:dyDescent="0.2">
      <c r="B81" s="174" t="s">
        <v>31</v>
      </c>
      <c r="C81" s="175" t="s">
        <v>22</v>
      </c>
      <c r="D81" s="167">
        <v>8</v>
      </c>
      <c r="E81" s="168">
        <v>11</v>
      </c>
      <c r="F81" s="168">
        <v>10</v>
      </c>
      <c r="G81" s="168">
        <v>6</v>
      </c>
      <c r="H81" s="168">
        <v>3</v>
      </c>
      <c r="I81" s="176">
        <v>4</v>
      </c>
      <c r="J81" s="176">
        <v>4</v>
      </c>
      <c r="K81" s="176">
        <v>4</v>
      </c>
      <c r="L81" s="276">
        <v>3</v>
      </c>
      <c r="M81" s="176">
        <v>4</v>
      </c>
      <c r="N81" s="176">
        <v>0</v>
      </c>
      <c r="O81" s="277">
        <v>3</v>
      </c>
      <c r="P81" s="177">
        <f t="shared" si="8"/>
        <v>11</v>
      </c>
      <c r="Q81" s="178">
        <f t="shared" si="7"/>
        <v>0</v>
      </c>
      <c r="R81" s="179">
        <f t="shared" si="9"/>
        <v>5</v>
      </c>
      <c r="S81" s="180" t="s">
        <v>7</v>
      </c>
      <c r="T81" s="180" t="s">
        <v>7</v>
      </c>
    </row>
    <row r="82" spans="2:20" ht="24.95" customHeight="1" x14ac:dyDescent="0.2">
      <c r="B82" s="174" t="s">
        <v>32</v>
      </c>
      <c r="C82" s="175" t="s">
        <v>22</v>
      </c>
      <c r="D82" s="193">
        <v>2.16</v>
      </c>
      <c r="E82" s="192">
        <v>2.2799999999999998</v>
      </c>
      <c r="F82" s="193">
        <v>2.2400000000000002</v>
      </c>
      <c r="G82" s="193">
        <v>1.69</v>
      </c>
      <c r="H82" s="193">
        <v>1.39</v>
      </c>
      <c r="I82" s="192">
        <v>1.19</v>
      </c>
      <c r="J82" s="181">
        <v>1.01</v>
      </c>
      <c r="K82" s="192">
        <v>1.38</v>
      </c>
      <c r="L82" s="283">
        <v>2.1</v>
      </c>
      <c r="M82" s="192">
        <v>1.58</v>
      </c>
      <c r="N82" s="192">
        <v>1.27</v>
      </c>
      <c r="O82" s="192">
        <v>1.26</v>
      </c>
      <c r="P82" s="163">
        <f t="shared" si="8"/>
        <v>2.2799999999999998</v>
      </c>
      <c r="Q82" s="164">
        <f t="shared" si="7"/>
        <v>1.01</v>
      </c>
      <c r="R82" s="165">
        <f>AVERAGE(D82:O82)</f>
        <v>1.6291666666666667</v>
      </c>
      <c r="S82" s="180" t="s">
        <v>7</v>
      </c>
      <c r="T82" s="180" t="s">
        <v>7</v>
      </c>
    </row>
    <row r="83" spans="2:20" ht="24.95" customHeight="1" x14ac:dyDescent="0.2">
      <c r="B83" s="174" t="s">
        <v>33</v>
      </c>
      <c r="C83" s="175" t="s">
        <v>22</v>
      </c>
      <c r="D83" s="194">
        <v>2.5999999999999999E-2</v>
      </c>
      <c r="E83" s="194" t="s">
        <v>62</v>
      </c>
      <c r="F83" s="194">
        <v>8.9999999999999993E-3</v>
      </c>
      <c r="G83" s="193">
        <v>6.6000000000000003E-2</v>
      </c>
      <c r="H83" s="193">
        <v>8.2000000000000003E-2</v>
      </c>
      <c r="I83" s="194">
        <v>7.0999999999999994E-2</v>
      </c>
      <c r="J83" s="181">
        <v>4.2000000000000003E-2</v>
      </c>
      <c r="K83" s="194">
        <v>2.5999999999999999E-2</v>
      </c>
      <c r="L83" s="284">
        <v>1.7000000000000001E-2</v>
      </c>
      <c r="M83" s="194">
        <v>4.2000000000000003E-2</v>
      </c>
      <c r="N83" s="194">
        <v>7.3999999999999996E-2</v>
      </c>
      <c r="O83" s="194">
        <v>4.3999999999999997E-2</v>
      </c>
      <c r="P83" s="195">
        <f t="shared" si="8"/>
        <v>8.2000000000000003E-2</v>
      </c>
      <c r="Q83" s="196" t="s">
        <v>62</v>
      </c>
      <c r="R83" s="197">
        <f>AVERAGE(D83:O83)</f>
        <v>4.5363636363636363E-2</v>
      </c>
      <c r="S83" s="180">
        <v>0.5</v>
      </c>
      <c r="T83" s="198">
        <v>0</v>
      </c>
    </row>
    <row r="84" spans="2:20" ht="24.95" customHeight="1" x14ac:dyDescent="0.2">
      <c r="B84" s="174" t="s">
        <v>320</v>
      </c>
      <c r="C84" s="175" t="s">
        <v>22</v>
      </c>
      <c r="D84" s="193">
        <v>0.42</v>
      </c>
      <c r="E84" s="193">
        <v>0.62</v>
      </c>
      <c r="F84" s="192">
        <v>0.71</v>
      </c>
      <c r="G84" s="192">
        <v>0.3</v>
      </c>
      <c r="H84" s="193">
        <v>0.2</v>
      </c>
      <c r="I84" s="194">
        <v>0.12</v>
      </c>
      <c r="J84" s="181" t="s">
        <v>62</v>
      </c>
      <c r="K84" s="194">
        <v>0.1</v>
      </c>
      <c r="L84" s="192">
        <v>0.15</v>
      </c>
      <c r="M84" s="192">
        <v>0.2</v>
      </c>
      <c r="N84" s="192" t="s">
        <v>62</v>
      </c>
      <c r="O84" s="192">
        <v>0.25</v>
      </c>
      <c r="P84" s="195">
        <f t="shared" si="8"/>
        <v>0.71</v>
      </c>
      <c r="Q84" s="196" t="s">
        <v>62</v>
      </c>
      <c r="R84" s="197">
        <f>AVERAGE(D84:O84)</f>
        <v>0.30700000000000005</v>
      </c>
      <c r="S84" s="199">
        <v>5</v>
      </c>
      <c r="T84" s="198">
        <v>0.01</v>
      </c>
    </row>
    <row r="85" spans="2:20" ht="24.95" customHeight="1" x14ac:dyDescent="0.2">
      <c r="B85" s="174" t="s">
        <v>321</v>
      </c>
      <c r="C85" s="200" t="s">
        <v>22</v>
      </c>
      <c r="D85" s="285" t="s">
        <v>62</v>
      </c>
      <c r="E85" s="285">
        <v>0.01</v>
      </c>
      <c r="F85" s="285">
        <v>6.0999999999999999E-2</v>
      </c>
      <c r="G85" s="286">
        <v>5.8000000000000003E-2</v>
      </c>
      <c r="H85" s="287">
        <v>8.9999999999999993E-3</v>
      </c>
      <c r="I85" s="286">
        <v>1.7999999999999999E-2</v>
      </c>
      <c r="J85" s="181">
        <v>1.4E-2</v>
      </c>
      <c r="K85" s="286">
        <v>1.4999999999999999E-2</v>
      </c>
      <c r="L85" s="286">
        <v>8.0000000000000002E-3</v>
      </c>
      <c r="M85" s="286">
        <v>1.7999999999999999E-2</v>
      </c>
      <c r="N85" s="286">
        <v>2.5999999999999999E-2</v>
      </c>
      <c r="O85" s="286">
        <v>3.2000000000000001E-2</v>
      </c>
      <c r="P85" s="195">
        <f t="shared" si="8"/>
        <v>6.0999999999999999E-2</v>
      </c>
      <c r="Q85" s="201" t="s">
        <v>62</v>
      </c>
      <c r="R85" s="197">
        <f>AVERAGE(D85:O85)</f>
        <v>2.4454545454545455E-2</v>
      </c>
      <c r="S85" s="202" t="s">
        <v>7</v>
      </c>
      <c r="T85" s="198">
        <v>0.01</v>
      </c>
    </row>
    <row r="86" spans="2:20" ht="24.95" customHeight="1" x14ac:dyDescent="0.2">
      <c r="B86" s="174" t="s">
        <v>34</v>
      </c>
      <c r="C86" s="175" t="s">
        <v>22</v>
      </c>
      <c r="D86" s="193">
        <v>0.7</v>
      </c>
      <c r="E86" s="193">
        <v>0.5</v>
      </c>
      <c r="F86" s="194">
        <v>1</v>
      </c>
      <c r="G86" s="203">
        <v>1.3</v>
      </c>
      <c r="H86" s="193">
        <v>0.7</v>
      </c>
      <c r="I86" s="203">
        <v>0.1</v>
      </c>
      <c r="J86" s="181">
        <v>0.5</v>
      </c>
      <c r="K86" s="203">
        <v>0.2</v>
      </c>
      <c r="L86" s="203">
        <v>0.5</v>
      </c>
      <c r="M86" s="203">
        <v>0.2</v>
      </c>
      <c r="N86" s="203">
        <v>0.4</v>
      </c>
      <c r="O86" s="203">
        <v>0.1</v>
      </c>
      <c r="P86" s="195">
        <f t="shared" si="8"/>
        <v>1.3</v>
      </c>
      <c r="Q86" s="196">
        <f t="shared" ref="Q86:Q91" si="10">MIN(D86:O86)</f>
        <v>0.1</v>
      </c>
      <c r="R86" s="197">
        <f t="shared" ref="R86:R92" si="11">AVERAGE(D86:O86)</f>
        <v>0.51666666666666672</v>
      </c>
      <c r="S86" s="166" t="s">
        <v>6</v>
      </c>
      <c r="T86" s="180" t="s">
        <v>7</v>
      </c>
    </row>
    <row r="87" spans="2:20" ht="24.95" customHeight="1" x14ac:dyDescent="0.2">
      <c r="B87" s="174" t="s">
        <v>35</v>
      </c>
      <c r="C87" s="175" t="s">
        <v>22</v>
      </c>
      <c r="D87" s="193">
        <v>0.1</v>
      </c>
      <c r="E87" s="193">
        <v>0.11</v>
      </c>
      <c r="F87" s="194">
        <v>0.05</v>
      </c>
      <c r="G87" s="192">
        <v>0.03</v>
      </c>
      <c r="H87" s="193">
        <v>0.03</v>
      </c>
      <c r="I87" s="192">
        <v>0.03</v>
      </c>
      <c r="J87" s="181">
        <v>0.03</v>
      </c>
      <c r="K87" s="192">
        <v>0.04</v>
      </c>
      <c r="L87" s="192">
        <v>0.02</v>
      </c>
      <c r="M87" s="192">
        <v>0.02</v>
      </c>
      <c r="N87" s="192">
        <v>0.02</v>
      </c>
      <c r="O87" s="192">
        <v>0.02</v>
      </c>
      <c r="P87" s="195">
        <f t="shared" si="8"/>
        <v>0.11</v>
      </c>
      <c r="Q87" s="196">
        <f t="shared" si="10"/>
        <v>0.02</v>
      </c>
      <c r="R87" s="197">
        <f t="shared" si="11"/>
        <v>4.1666666666666678E-2</v>
      </c>
      <c r="S87" s="166" t="s">
        <v>6</v>
      </c>
      <c r="T87" s="180" t="s">
        <v>7</v>
      </c>
    </row>
    <row r="88" spans="2:20" ht="24.95" customHeight="1" x14ac:dyDescent="0.2">
      <c r="B88" s="174" t="s">
        <v>36</v>
      </c>
      <c r="C88" s="175" t="s">
        <v>22</v>
      </c>
      <c r="D88" s="203">
        <v>33.5</v>
      </c>
      <c r="E88" s="203">
        <v>38.200000000000003</v>
      </c>
      <c r="F88" s="193">
        <v>36.4</v>
      </c>
      <c r="G88" s="193">
        <v>32.9</v>
      </c>
      <c r="H88" s="193">
        <v>31.9</v>
      </c>
      <c r="I88" s="203">
        <v>29.8</v>
      </c>
      <c r="J88" s="181">
        <v>24.4</v>
      </c>
      <c r="K88" s="203">
        <v>28.2</v>
      </c>
      <c r="L88" s="203">
        <v>30.1</v>
      </c>
      <c r="M88" s="203">
        <v>31.2</v>
      </c>
      <c r="N88" s="203">
        <v>30.4</v>
      </c>
      <c r="O88" s="203">
        <v>29.9</v>
      </c>
      <c r="P88" s="163">
        <f t="shared" si="8"/>
        <v>38.200000000000003</v>
      </c>
      <c r="Q88" s="164">
        <f t="shared" si="10"/>
        <v>24.4</v>
      </c>
      <c r="R88" s="165">
        <f t="shared" si="11"/>
        <v>31.408333333333331</v>
      </c>
      <c r="S88" s="180" t="s">
        <v>7</v>
      </c>
      <c r="T88" s="180" t="s">
        <v>7</v>
      </c>
    </row>
    <row r="89" spans="2:20" ht="24.95" customHeight="1" x14ac:dyDescent="0.2">
      <c r="B89" s="174" t="s">
        <v>37</v>
      </c>
      <c r="C89" s="175" t="s">
        <v>22</v>
      </c>
      <c r="D89" s="192">
        <v>0.41289999999999999</v>
      </c>
      <c r="E89" s="192">
        <v>0.32379999999999998</v>
      </c>
      <c r="F89" s="192">
        <v>0.3473</v>
      </c>
      <c r="G89" s="192">
        <v>0.23039999999999999</v>
      </c>
      <c r="H89" s="193">
        <v>0.17630000000000001</v>
      </c>
      <c r="I89" s="192">
        <v>0.11600000000000001</v>
      </c>
      <c r="J89" s="181">
        <v>0.1419</v>
      </c>
      <c r="K89" s="192">
        <v>0.18890000000000001</v>
      </c>
      <c r="L89" s="192">
        <v>0.19789999999999999</v>
      </c>
      <c r="M89" s="192">
        <v>0.1895</v>
      </c>
      <c r="N89" s="192">
        <v>0.2041</v>
      </c>
      <c r="O89" s="192">
        <v>0.17879999999999999</v>
      </c>
      <c r="P89" s="163">
        <f t="shared" si="8"/>
        <v>0.41289999999999999</v>
      </c>
      <c r="Q89" s="164">
        <f t="shared" si="10"/>
        <v>0.11600000000000001</v>
      </c>
      <c r="R89" s="165">
        <f t="shared" si="11"/>
        <v>0.22565000000000002</v>
      </c>
      <c r="S89" s="180" t="s">
        <v>7</v>
      </c>
      <c r="T89" s="180" t="s">
        <v>7</v>
      </c>
    </row>
    <row r="90" spans="2:20" ht="24.95" customHeight="1" x14ac:dyDescent="0.2">
      <c r="B90" s="174" t="s">
        <v>38</v>
      </c>
      <c r="C90" s="175" t="s">
        <v>22</v>
      </c>
      <c r="D90" s="193">
        <v>0.23</v>
      </c>
      <c r="E90" s="193">
        <v>0.35</v>
      </c>
      <c r="F90" s="193">
        <v>0.33</v>
      </c>
      <c r="G90" s="193">
        <v>0.14000000000000001</v>
      </c>
      <c r="H90" s="193">
        <v>0.15</v>
      </c>
      <c r="I90" s="192">
        <v>0.14000000000000001</v>
      </c>
      <c r="J90" s="181">
        <v>0.13</v>
      </c>
      <c r="K90" s="192">
        <v>0.11</v>
      </c>
      <c r="L90" s="192">
        <v>0.14000000000000001</v>
      </c>
      <c r="M90" s="192">
        <v>0.12</v>
      </c>
      <c r="N90" s="192">
        <v>0.14000000000000001</v>
      </c>
      <c r="O90" s="192">
        <v>0.11</v>
      </c>
      <c r="P90" s="163">
        <f t="shared" si="8"/>
        <v>0.35</v>
      </c>
      <c r="Q90" s="164">
        <f t="shared" si="10"/>
        <v>0.11</v>
      </c>
      <c r="R90" s="165">
        <f t="shared" si="11"/>
        <v>0.17416666666666666</v>
      </c>
      <c r="S90" s="180" t="s">
        <v>7</v>
      </c>
      <c r="T90" s="180" t="s">
        <v>7</v>
      </c>
    </row>
    <row r="91" spans="2:20" ht="24.95" customHeight="1" x14ac:dyDescent="0.2">
      <c r="B91" s="174" t="s">
        <v>39</v>
      </c>
      <c r="C91" s="175" t="s">
        <v>22</v>
      </c>
      <c r="D91" s="193">
        <v>3.8399999999999997E-2</v>
      </c>
      <c r="E91" s="193">
        <v>2.98E-2</v>
      </c>
      <c r="F91" s="193">
        <v>5.57E-2</v>
      </c>
      <c r="G91" s="193">
        <v>5.28E-2</v>
      </c>
      <c r="H91" s="193">
        <v>5.67E-2</v>
      </c>
      <c r="I91" s="192">
        <v>2.3199999999999998E-2</v>
      </c>
      <c r="J91" s="181">
        <v>3.3300000000000003E-2</v>
      </c>
      <c r="K91" s="192">
        <v>3.56E-2</v>
      </c>
      <c r="L91" s="192">
        <v>3.6499999999999998E-2</v>
      </c>
      <c r="M91" s="192">
        <v>4.2599999999999999E-2</v>
      </c>
      <c r="N91" s="192">
        <v>7.8899999999999998E-2</v>
      </c>
      <c r="O91" s="192">
        <v>3.9199999999999999E-2</v>
      </c>
      <c r="P91" s="163">
        <f t="shared" si="8"/>
        <v>7.8899999999999998E-2</v>
      </c>
      <c r="Q91" s="164">
        <f t="shared" si="10"/>
        <v>2.3199999999999998E-2</v>
      </c>
      <c r="R91" s="165">
        <f t="shared" si="11"/>
        <v>4.3558333333333331E-2</v>
      </c>
      <c r="S91" s="204">
        <v>1</v>
      </c>
      <c r="T91" s="204" t="s">
        <v>6</v>
      </c>
    </row>
    <row r="92" spans="2:20" ht="24.95" customHeight="1" x14ac:dyDescent="0.2">
      <c r="B92" s="174" t="s">
        <v>40</v>
      </c>
      <c r="C92" s="175" t="s">
        <v>22</v>
      </c>
      <c r="D92" s="193">
        <v>8.94</v>
      </c>
      <c r="E92" s="192">
        <v>8.2799999999999994</v>
      </c>
      <c r="F92" s="192">
        <v>8.8800000000000008</v>
      </c>
      <c r="G92" s="192">
        <v>7.86</v>
      </c>
      <c r="H92" s="192">
        <v>6.78</v>
      </c>
      <c r="I92" s="192">
        <v>6.12</v>
      </c>
      <c r="J92" s="181">
        <v>7.2</v>
      </c>
      <c r="K92" s="192">
        <v>6.84</v>
      </c>
      <c r="L92" s="192">
        <v>7.86</v>
      </c>
      <c r="M92" s="192">
        <v>6.24</v>
      </c>
      <c r="N92" s="192">
        <v>6.96</v>
      </c>
      <c r="O92" s="192">
        <v>9.66</v>
      </c>
      <c r="P92" s="163">
        <f t="shared" si="8"/>
        <v>9.66</v>
      </c>
      <c r="Q92" s="164">
        <f>MIN(D92:O92)</f>
        <v>6.12</v>
      </c>
      <c r="R92" s="165">
        <f t="shared" si="11"/>
        <v>7.6349999999999989</v>
      </c>
      <c r="S92" s="180" t="s">
        <v>7</v>
      </c>
      <c r="T92" s="180" t="s">
        <v>7</v>
      </c>
    </row>
    <row r="93" spans="2:20" ht="24.95" customHeight="1" x14ac:dyDescent="0.2">
      <c r="B93" s="205" t="s">
        <v>323</v>
      </c>
      <c r="C93" s="175" t="s">
        <v>22</v>
      </c>
      <c r="D93" s="212" t="s">
        <v>7</v>
      </c>
      <c r="E93" s="193" t="s">
        <v>62</v>
      </c>
      <c r="F93" s="212" t="s">
        <v>7</v>
      </c>
      <c r="G93" s="212" t="s">
        <v>7</v>
      </c>
      <c r="H93" s="212" t="s">
        <v>62</v>
      </c>
      <c r="I93" s="212" t="s">
        <v>7</v>
      </c>
      <c r="J93" s="181" t="s">
        <v>7</v>
      </c>
      <c r="K93" s="212" t="s">
        <v>62</v>
      </c>
      <c r="L93" s="212" t="s">
        <v>7</v>
      </c>
      <c r="M93" s="212" t="s">
        <v>7</v>
      </c>
      <c r="N93" s="212" t="s">
        <v>62</v>
      </c>
      <c r="O93" s="227" t="s">
        <v>7</v>
      </c>
      <c r="P93" s="208">
        <f t="shared" si="8"/>
        <v>0</v>
      </c>
      <c r="Q93" s="209" t="s">
        <v>62</v>
      </c>
      <c r="R93" s="210" t="s">
        <v>62</v>
      </c>
      <c r="S93" s="180">
        <v>2E-3</v>
      </c>
      <c r="T93" s="180">
        <v>1.0000000000000001E-5</v>
      </c>
    </row>
    <row r="94" spans="2:20" ht="24.95" customHeight="1" x14ac:dyDescent="0.2">
      <c r="B94" s="205" t="s">
        <v>326</v>
      </c>
      <c r="C94" s="175" t="s">
        <v>22</v>
      </c>
      <c r="D94" s="193" t="s">
        <v>7</v>
      </c>
      <c r="E94" s="193" t="s">
        <v>288</v>
      </c>
      <c r="F94" s="227" t="s">
        <v>7</v>
      </c>
      <c r="G94" s="227" t="s">
        <v>7</v>
      </c>
      <c r="H94" s="212" t="s">
        <v>288</v>
      </c>
      <c r="I94" s="227" t="s">
        <v>7</v>
      </c>
      <c r="J94" s="181" t="s">
        <v>7</v>
      </c>
      <c r="K94" s="212" t="s">
        <v>288</v>
      </c>
      <c r="L94" s="227" t="s">
        <v>7</v>
      </c>
      <c r="M94" s="227" t="s">
        <v>7</v>
      </c>
      <c r="N94" s="193" t="s">
        <v>288</v>
      </c>
      <c r="O94" s="227" t="s">
        <v>7</v>
      </c>
      <c r="P94" s="208" t="s">
        <v>325</v>
      </c>
      <c r="Q94" s="209" t="s">
        <v>62</v>
      </c>
      <c r="R94" s="210" t="s">
        <v>325</v>
      </c>
      <c r="S94" s="180">
        <v>0.1</v>
      </c>
      <c r="T94" s="180">
        <v>0.01</v>
      </c>
    </row>
    <row r="95" spans="2:20" ht="24.95" customHeight="1" x14ac:dyDescent="0.2">
      <c r="B95" s="205" t="s">
        <v>327</v>
      </c>
      <c r="C95" s="175" t="s">
        <v>22</v>
      </c>
      <c r="D95" s="227" t="s">
        <v>7</v>
      </c>
      <c r="E95" s="193">
        <v>3.0000000000000001E-3</v>
      </c>
      <c r="F95" s="227" t="s">
        <v>7</v>
      </c>
      <c r="G95" s="227" t="s">
        <v>7</v>
      </c>
      <c r="H95" s="212">
        <v>1E-3</v>
      </c>
      <c r="I95" s="227" t="s">
        <v>7</v>
      </c>
      <c r="J95" s="181" t="s">
        <v>7</v>
      </c>
      <c r="K95" s="212" t="s">
        <v>62</v>
      </c>
      <c r="L95" s="227" t="s">
        <v>7</v>
      </c>
      <c r="M95" s="227" t="s">
        <v>7</v>
      </c>
      <c r="N95" s="194" t="s">
        <v>62</v>
      </c>
      <c r="O95" s="227" t="s">
        <v>7</v>
      </c>
      <c r="P95" s="208" t="s">
        <v>62</v>
      </c>
      <c r="Q95" s="209" t="s">
        <v>62</v>
      </c>
      <c r="R95" s="210" t="s">
        <v>62</v>
      </c>
      <c r="S95" s="199">
        <v>1</v>
      </c>
      <c r="T95" s="211">
        <v>1E-3</v>
      </c>
    </row>
    <row r="96" spans="2:20" ht="24.95" customHeight="1" x14ac:dyDescent="0.2">
      <c r="B96" s="205" t="s">
        <v>328</v>
      </c>
      <c r="C96" s="175" t="s">
        <v>22</v>
      </c>
      <c r="D96" s="212" t="s">
        <v>62</v>
      </c>
      <c r="E96" s="193">
        <v>5.3E-3</v>
      </c>
      <c r="F96" s="193">
        <v>4.4000000000000003E-3</v>
      </c>
      <c r="G96" s="193" t="s">
        <v>62</v>
      </c>
      <c r="H96" s="212">
        <v>2.5000000000000001E-3</v>
      </c>
      <c r="I96" s="212" t="s">
        <v>62</v>
      </c>
      <c r="J96" s="181" t="s">
        <v>62</v>
      </c>
      <c r="K96" s="212" t="s">
        <v>62</v>
      </c>
      <c r="L96" s="212">
        <v>4.3E-3</v>
      </c>
      <c r="M96" s="212" t="s">
        <v>62</v>
      </c>
      <c r="N96" s="212">
        <v>5.7000000000000002E-3</v>
      </c>
      <c r="O96" s="194" t="s">
        <v>62</v>
      </c>
      <c r="P96" s="208">
        <f t="shared" ref="P96:P111" si="12">MAX(D96:O96)</f>
        <v>5.7000000000000002E-3</v>
      </c>
      <c r="Q96" s="209">
        <f>MIN(D96:O96)</f>
        <v>2.5000000000000001E-3</v>
      </c>
      <c r="R96" s="210">
        <f t="shared" ref="R96:R111" si="13">AVERAGE(D96:O96)</f>
        <v>4.4400000000000004E-3</v>
      </c>
      <c r="S96" s="180">
        <v>0.05</v>
      </c>
      <c r="T96" s="180">
        <v>2E-3</v>
      </c>
    </row>
    <row r="97" spans="2:20" ht="24.95" customHeight="1" x14ac:dyDescent="0.2">
      <c r="B97" s="205" t="s">
        <v>360</v>
      </c>
      <c r="C97" s="175" t="s">
        <v>22</v>
      </c>
      <c r="D97" s="227" t="s">
        <v>7</v>
      </c>
      <c r="E97" s="193" t="s">
        <v>62</v>
      </c>
      <c r="F97" s="227" t="s">
        <v>7</v>
      </c>
      <c r="G97" s="212" t="s">
        <v>7</v>
      </c>
      <c r="H97" s="212" t="s">
        <v>62</v>
      </c>
      <c r="I97" s="212" t="s">
        <v>7</v>
      </c>
      <c r="J97" s="181" t="s">
        <v>7</v>
      </c>
      <c r="K97" s="212" t="s">
        <v>62</v>
      </c>
      <c r="L97" s="212" t="s">
        <v>7</v>
      </c>
      <c r="M97" s="212" t="s">
        <v>7</v>
      </c>
      <c r="N97" s="212" t="s">
        <v>62</v>
      </c>
      <c r="O97" s="227" t="s">
        <v>7</v>
      </c>
      <c r="P97" s="208">
        <f t="shared" si="12"/>
        <v>0</v>
      </c>
      <c r="Q97" s="213" t="s">
        <v>62</v>
      </c>
      <c r="R97" s="210" t="s">
        <v>62</v>
      </c>
      <c r="S97" s="180">
        <v>0.05</v>
      </c>
      <c r="T97" s="180">
        <v>2E-3</v>
      </c>
    </row>
    <row r="98" spans="2:20" ht="24.95" customHeight="1" x14ac:dyDescent="0.2">
      <c r="B98" s="205" t="s">
        <v>361</v>
      </c>
      <c r="C98" s="175" t="s">
        <v>22</v>
      </c>
      <c r="D98" s="212" t="s">
        <v>7</v>
      </c>
      <c r="E98" s="193" t="s">
        <v>62</v>
      </c>
      <c r="F98" s="212" t="s">
        <v>7</v>
      </c>
      <c r="G98" s="192" t="s">
        <v>7</v>
      </c>
      <c r="H98" s="212">
        <v>8.0000000000000004E-4</v>
      </c>
      <c r="I98" s="192" t="s">
        <v>7</v>
      </c>
      <c r="J98" s="181" t="s">
        <v>7</v>
      </c>
      <c r="K98" s="212">
        <v>2.9999999999999997E-4</v>
      </c>
      <c r="L98" s="192" t="s">
        <v>7</v>
      </c>
      <c r="M98" s="192" t="s">
        <v>7</v>
      </c>
      <c r="N98" s="212" t="s">
        <v>62</v>
      </c>
      <c r="O98" s="227" t="s">
        <v>7</v>
      </c>
      <c r="P98" s="214">
        <f t="shared" si="12"/>
        <v>8.0000000000000004E-4</v>
      </c>
      <c r="Q98" s="209" t="s">
        <v>62</v>
      </c>
      <c r="R98" s="215">
        <f t="shared" si="13"/>
        <v>5.5000000000000003E-4</v>
      </c>
      <c r="S98" s="180">
        <v>5.0000000000000001E-3</v>
      </c>
      <c r="T98" s="180">
        <v>2.0000000000000001E-4</v>
      </c>
    </row>
    <row r="99" spans="2:20" ht="24.95" customHeight="1" x14ac:dyDescent="0.2">
      <c r="B99" s="216" t="s">
        <v>331</v>
      </c>
      <c r="C99" s="217" t="s">
        <v>22</v>
      </c>
      <c r="D99" s="212" t="s">
        <v>7</v>
      </c>
      <c r="E99" s="193">
        <v>10.87</v>
      </c>
      <c r="F99" s="212" t="s">
        <v>7</v>
      </c>
      <c r="G99" s="227" t="s">
        <v>7</v>
      </c>
      <c r="H99" s="192">
        <v>2.63</v>
      </c>
      <c r="I99" s="227" t="s">
        <v>7</v>
      </c>
      <c r="J99" s="181" t="s">
        <v>7</v>
      </c>
      <c r="K99" s="192">
        <v>2.54</v>
      </c>
      <c r="L99" s="227" t="s">
        <v>7</v>
      </c>
      <c r="M99" s="227" t="s">
        <v>7</v>
      </c>
      <c r="N99" s="192">
        <v>3.1</v>
      </c>
      <c r="O99" s="227" t="s">
        <v>7</v>
      </c>
      <c r="P99" s="163">
        <f t="shared" si="12"/>
        <v>10.87</v>
      </c>
      <c r="Q99" s="164">
        <f t="shared" ref="Q99:Q110" si="14">MIN(D99:O99)</f>
        <v>2.54</v>
      </c>
      <c r="R99" s="165">
        <f t="shared" si="13"/>
        <v>4.7850000000000001</v>
      </c>
      <c r="S99" s="222" t="s">
        <v>6</v>
      </c>
      <c r="T99" s="222" t="s">
        <v>6</v>
      </c>
    </row>
    <row r="100" spans="2:20" ht="24.95" customHeight="1" x14ac:dyDescent="0.2">
      <c r="B100" s="216" t="s">
        <v>332</v>
      </c>
      <c r="C100" s="217" t="s">
        <v>22</v>
      </c>
      <c r="D100" s="212" t="s">
        <v>7</v>
      </c>
      <c r="E100" s="203">
        <v>3.25</v>
      </c>
      <c r="F100" s="212" t="s">
        <v>7</v>
      </c>
      <c r="G100" s="227" t="s">
        <v>7</v>
      </c>
      <c r="H100" s="192">
        <v>1.5</v>
      </c>
      <c r="I100" s="227" t="s">
        <v>7</v>
      </c>
      <c r="J100" s="181" t="s">
        <v>7</v>
      </c>
      <c r="K100" s="192">
        <v>1.64</v>
      </c>
      <c r="L100" s="227" t="s">
        <v>7</v>
      </c>
      <c r="M100" s="227" t="s">
        <v>7</v>
      </c>
      <c r="N100" s="192">
        <v>1.83</v>
      </c>
      <c r="O100" s="227" t="s">
        <v>7</v>
      </c>
      <c r="P100" s="163">
        <f t="shared" si="12"/>
        <v>3.25</v>
      </c>
      <c r="Q100" s="164">
        <f t="shared" si="14"/>
        <v>1.5</v>
      </c>
      <c r="R100" s="165">
        <f t="shared" si="13"/>
        <v>2.0549999999999997</v>
      </c>
      <c r="S100" s="222" t="s">
        <v>6</v>
      </c>
      <c r="T100" s="222">
        <v>8.0000000000000002E-3</v>
      </c>
    </row>
    <row r="101" spans="2:20" ht="24.95" customHeight="1" x14ac:dyDescent="0.2">
      <c r="B101" s="174" t="s">
        <v>41</v>
      </c>
      <c r="C101" s="175" t="s">
        <v>22</v>
      </c>
      <c r="D101" s="203">
        <v>2.4</v>
      </c>
      <c r="E101" s="203">
        <v>2.7</v>
      </c>
      <c r="F101" s="203">
        <v>1.7</v>
      </c>
      <c r="G101" s="203">
        <v>1.4</v>
      </c>
      <c r="H101" s="203">
        <v>1.4</v>
      </c>
      <c r="I101" s="203">
        <v>1.7</v>
      </c>
      <c r="J101" s="181">
        <v>1.8</v>
      </c>
      <c r="K101" s="203">
        <v>1.4</v>
      </c>
      <c r="L101" s="203">
        <v>1.7</v>
      </c>
      <c r="M101" s="203">
        <v>1.8</v>
      </c>
      <c r="N101" s="203">
        <v>1.7</v>
      </c>
      <c r="O101" s="203">
        <v>2</v>
      </c>
      <c r="P101" s="171">
        <f t="shared" si="12"/>
        <v>2.7</v>
      </c>
      <c r="Q101" s="172">
        <f t="shared" si="14"/>
        <v>1.4</v>
      </c>
      <c r="R101" s="173">
        <f t="shared" si="13"/>
        <v>1.8083333333333333</v>
      </c>
      <c r="S101" s="223" t="s">
        <v>6</v>
      </c>
      <c r="T101" s="204" t="s">
        <v>6</v>
      </c>
    </row>
    <row r="102" spans="2:20" ht="24.95" customHeight="1" x14ac:dyDescent="0.2">
      <c r="B102" s="174" t="s">
        <v>333</v>
      </c>
      <c r="C102" s="175" t="s">
        <v>22</v>
      </c>
      <c r="D102" s="203">
        <v>1.8</v>
      </c>
      <c r="E102" s="193">
        <v>2</v>
      </c>
      <c r="F102" s="203">
        <v>1.2</v>
      </c>
      <c r="G102" s="203">
        <v>0.9</v>
      </c>
      <c r="H102" s="203">
        <v>0.9</v>
      </c>
      <c r="I102" s="203">
        <v>1.2</v>
      </c>
      <c r="J102" s="181">
        <v>1.2</v>
      </c>
      <c r="K102" s="203">
        <v>0.7</v>
      </c>
      <c r="L102" s="203">
        <v>1.1000000000000001</v>
      </c>
      <c r="M102" s="203">
        <v>1.2</v>
      </c>
      <c r="N102" s="203">
        <v>1.1000000000000001</v>
      </c>
      <c r="O102" s="203">
        <v>1.2</v>
      </c>
      <c r="P102" s="171">
        <f t="shared" si="12"/>
        <v>2</v>
      </c>
      <c r="Q102" s="224">
        <f t="shared" si="14"/>
        <v>0.7</v>
      </c>
      <c r="R102" s="225">
        <f t="shared" si="13"/>
        <v>1.208333333333333</v>
      </c>
      <c r="S102" s="226"/>
      <c r="T102" s="226"/>
    </row>
    <row r="103" spans="2:20" ht="24.95" customHeight="1" x14ac:dyDescent="0.2">
      <c r="B103" s="174" t="s">
        <v>42</v>
      </c>
      <c r="C103" s="175" t="s">
        <v>22</v>
      </c>
      <c r="D103" s="227">
        <v>6.3E-2</v>
      </c>
      <c r="E103" s="193">
        <v>7.3200000000000001E-2</v>
      </c>
      <c r="F103" s="193">
        <v>3.9100000000000003E-2</v>
      </c>
      <c r="G103" s="193">
        <v>2.86E-2</v>
      </c>
      <c r="H103" s="193">
        <v>2.75E-2</v>
      </c>
      <c r="I103" s="227">
        <v>3.1E-2</v>
      </c>
      <c r="J103" s="288">
        <v>2.47E-2</v>
      </c>
      <c r="K103" s="227">
        <v>2.63E-2</v>
      </c>
      <c r="L103" s="227">
        <v>4.1399999999999999E-2</v>
      </c>
      <c r="M103" s="227">
        <v>3.8199999999999998E-2</v>
      </c>
      <c r="N103" s="227">
        <v>3.1600000000000003E-2</v>
      </c>
      <c r="O103" s="227">
        <v>3.4700000000000002E-2</v>
      </c>
      <c r="P103" s="228">
        <f t="shared" si="12"/>
        <v>7.3200000000000001E-2</v>
      </c>
      <c r="Q103" s="229">
        <f t="shared" si="14"/>
        <v>2.47E-2</v>
      </c>
      <c r="R103" s="230">
        <f t="shared" si="13"/>
        <v>3.8274999999999997E-2</v>
      </c>
      <c r="S103" s="226"/>
      <c r="T103" s="226"/>
    </row>
    <row r="104" spans="2:20" ht="24.95" customHeight="1" x14ac:dyDescent="0.2">
      <c r="B104" s="174" t="s">
        <v>43</v>
      </c>
      <c r="C104" s="175" t="s">
        <v>44</v>
      </c>
      <c r="D104" s="192">
        <v>3.45</v>
      </c>
      <c r="E104" s="192">
        <v>3.58</v>
      </c>
      <c r="F104" s="193">
        <v>3.31</v>
      </c>
      <c r="G104" s="193">
        <v>3.3</v>
      </c>
      <c r="H104" s="193">
        <v>3.23</v>
      </c>
      <c r="I104" s="192">
        <v>2.67</v>
      </c>
      <c r="J104" s="181">
        <v>2.04</v>
      </c>
      <c r="K104" s="192">
        <v>3.61</v>
      </c>
      <c r="L104" s="192">
        <v>3.6</v>
      </c>
      <c r="M104" s="192">
        <v>3.22</v>
      </c>
      <c r="N104" s="192">
        <v>2.8</v>
      </c>
      <c r="O104" s="192">
        <v>3.98</v>
      </c>
      <c r="P104" s="163">
        <f t="shared" si="12"/>
        <v>3.98</v>
      </c>
      <c r="Q104" s="231">
        <f t="shared" si="14"/>
        <v>2.04</v>
      </c>
      <c r="R104" s="232">
        <f t="shared" si="13"/>
        <v>3.2324999999999995</v>
      </c>
      <c r="S104" s="226"/>
      <c r="T104" s="226"/>
    </row>
    <row r="105" spans="2:20" ht="24.95" customHeight="1" x14ac:dyDescent="0.2">
      <c r="B105" s="191" t="s">
        <v>335</v>
      </c>
      <c r="C105" s="175" t="s">
        <v>22</v>
      </c>
      <c r="D105" s="193">
        <v>4.5999999999999996</v>
      </c>
      <c r="E105" s="289">
        <v>4.62</v>
      </c>
      <c r="F105" s="192">
        <v>5.09</v>
      </c>
      <c r="G105" s="192">
        <v>5.33</v>
      </c>
      <c r="H105" s="192">
        <v>5.52</v>
      </c>
      <c r="I105" s="192">
        <v>8.39</v>
      </c>
      <c r="J105" s="181">
        <v>6.06</v>
      </c>
      <c r="K105" s="192">
        <v>6.59</v>
      </c>
      <c r="L105" s="192">
        <v>6.89</v>
      </c>
      <c r="M105" s="192">
        <v>4.7300000000000004</v>
      </c>
      <c r="N105" s="192">
        <v>4.2</v>
      </c>
      <c r="O105" s="192">
        <v>5.33</v>
      </c>
      <c r="P105" s="171">
        <f t="shared" si="12"/>
        <v>8.39</v>
      </c>
      <c r="Q105" s="172">
        <f t="shared" si="14"/>
        <v>4.2</v>
      </c>
      <c r="R105" s="173">
        <f t="shared" si="13"/>
        <v>5.6125000000000007</v>
      </c>
      <c r="S105" s="204" t="s">
        <v>46</v>
      </c>
      <c r="T105" s="204" t="s">
        <v>6</v>
      </c>
    </row>
    <row r="106" spans="2:20" ht="24.95" customHeight="1" x14ac:dyDescent="0.2">
      <c r="B106" s="174" t="s">
        <v>47</v>
      </c>
      <c r="C106" s="175" t="s">
        <v>22</v>
      </c>
      <c r="D106" s="203">
        <v>1.4</v>
      </c>
      <c r="E106" s="289">
        <v>1.7</v>
      </c>
      <c r="F106" s="203">
        <v>2</v>
      </c>
      <c r="G106" s="193">
        <v>1.1000000000000001</v>
      </c>
      <c r="H106" s="203">
        <v>1.9</v>
      </c>
      <c r="I106" s="203">
        <v>2.5</v>
      </c>
      <c r="J106" s="169">
        <v>1.9</v>
      </c>
      <c r="K106" s="203">
        <v>1.2</v>
      </c>
      <c r="L106" s="203">
        <v>1.5</v>
      </c>
      <c r="M106" s="203">
        <v>1.7</v>
      </c>
      <c r="N106" s="203">
        <v>1.7</v>
      </c>
      <c r="O106" s="203">
        <v>1.5</v>
      </c>
      <c r="P106" s="171">
        <f t="shared" si="12"/>
        <v>2.5</v>
      </c>
      <c r="Q106" s="172">
        <f t="shared" si="14"/>
        <v>1.1000000000000001</v>
      </c>
      <c r="R106" s="173">
        <f t="shared" si="13"/>
        <v>1.6749999999999998</v>
      </c>
      <c r="S106" s="204" t="s">
        <v>48</v>
      </c>
      <c r="T106" s="235" t="s">
        <v>6</v>
      </c>
    </row>
    <row r="107" spans="2:20" ht="24.95" customHeight="1" x14ac:dyDescent="0.2">
      <c r="B107" s="236" t="s">
        <v>49</v>
      </c>
      <c r="C107" s="159" t="s">
        <v>50</v>
      </c>
      <c r="D107" s="237">
        <v>1918</v>
      </c>
      <c r="E107" s="237">
        <v>2755</v>
      </c>
      <c r="F107" s="237">
        <v>1467</v>
      </c>
      <c r="G107" s="237">
        <v>2187</v>
      </c>
      <c r="H107" s="237">
        <v>959</v>
      </c>
      <c r="I107" s="290">
        <v>1153</v>
      </c>
      <c r="J107" s="176">
        <v>833</v>
      </c>
      <c r="K107" s="237">
        <v>2014</v>
      </c>
      <c r="L107" s="237">
        <v>1904</v>
      </c>
      <c r="M107" s="237">
        <v>2282</v>
      </c>
      <c r="N107" s="237">
        <v>1782</v>
      </c>
      <c r="O107" s="237">
        <v>3076</v>
      </c>
      <c r="P107" s="238">
        <f t="shared" si="12"/>
        <v>3076</v>
      </c>
      <c r="Q107" s="239">
        <f t="shared" si="14"/>
        <v>833</v>
      </c>
      <c r="R107" s="240">
        <f t="shared" si="13"/>
        <v>1860.8333333333333</v>
      </c>
      <c r="S107" s="235" t="s">
        <v>51</v>
      </c>
      <c r="T107" s="235" t="s">
        <v>6</v>
      </c>
    </row>
    <row r="108" spans="2:20" ht="24.95" customHeight="1" x14ac:dyDescent="0.2">
      <c r="B108" s="236" t="s">
        <v>52</v>
      </c>
      <c r="C108" s="175" t="s">
        <v>50</v>
      </c>
      <c r="D108" s="237">
        <v>288</v>
      </c>
      <c r="E108" s="237">
        <v>197</v>
      </c>
      <c r="F108" s="237">
        <v>41</v>
      </c>
      <c r="G108" s="237">
        <v>146</v>
      </c>
      <c r="H108" s="237">
        <v>116</v>
      </c>
      <c r="I108" s="237">
        <v>73</v>
      </c>
      <c r="J108" s="176">
        <v>118</v>
      </c>
      <c r="K108" s="237">
        <v>305</v>
      </c>
      <c r="L108" s="237">
        <v>359</v>
      </c>
      <c r="M108" s="237">
        <v>327</v>
      </c>
      <c r="N108" s="237">
        <v>156</v>
      </c>
      <c r="O108" s="237">
        <v>373</v>
      </c>
      <c r="P108" s="238">
        <f t="shared" si="12"/>
        <v>373</v>
      </c>
      <c r="Q108" s="239">
        <f t="shared" si="14"/>
        <v>41</v>
      </c>
      <c r="R108" s="240">
        <f t="shared" si="13"/>
        <v>208.25</v>
      </c>
      <c r="S108" s="235" t="s">
        <v>53</v>
      </c>
      <c r="T108" s="241" t="s">
        <v>7</v>
      </c>
    </row>
    <row r="109" spans="2:20" ht="24.95" customHeight="1" x14ac:dyDescent="0.2">
      <c r="B109" s="236" t="s">
        <v>383</v>
      </c>
      <c r="C109" s="175" t="s">
        <v>50</v>
      </c>
      <c r="D109" s="237">
        <v>72</v>
      </c>
      <c r="E109" s="291">
        <v>30</v>
      </c>
      <c r="F109" s="237" t="s">
        <v>290</v>
      </c>
      <c r="G109" s="237">
        <v>31</v>
      </c>
      <c r="H109" s="237">
        <v>41</v>
      </c>
      <c r="I109" s="237">
        <v>20</v>
      </c>
      <c r="J109" s="176">
        <v>20</v>
      </c>
      <c r="K109" s="237">
        <v>62</v>
      </c>
      <c r="L109" s="237">
        <v>20</v>
      </c>
      <c r="M109" s="237">
        <v>41</v>
      </c>
      <c r="N109" s="237">
        <v>41</v>
      </c>
      <c r="O109" s="237">
        <v>122</v>
      </c>
      <c r="P109" s="238">
        <f t="shared" si="12"/>
        <v>122</v>
      </c>
      <c r="Q109" s="239">
        <f t="shared" si="14"/>
        <v>20</v>
      </c>
      <c r="R109" s="240">
        <f t="shared" si="13"/>
        <v>45.454545454545453</v>
      </c>
      <c r="S109" s="242"/>
      <c r="T109" s="242"/>
    </row>
    <row r="110" spans="2:20" ht="24.95" customHeight="1" x14ac:dyDescent="0.2">
      <c r="B110" s="174" t="s">
        <v>54</v>
      </c>
      <c r="C110" s="175" t="s">
        <v>346</v>
      </c>
      <c r="D110" s="237">
        <v>3200</v>
      </c>
      <c r="E110" s="291">
        <v>13600</v>
      </c>
      <c r="F110" s="237">
        <v>45600</v>
      </c>
      <c r="G110" s="237">
        <v>50400</v>
      </c>
      <c r="H110" s="237">
        <v>17600</v>
      </c>
      <c r="I110" s="237">
        <v>6400</v>
      </c>
      <c r="J110" s="176">
        <v>31600</v>
      </c>
      <c r="K110" s="237">
        <v>28800</v>
      </c>
      <c r="L110" s="237">
        <v>114800</v>
      </c>
      <c r="M110" s="237">
        <v>22800</v>
      </c>
      <c r="N110" s="237">
        <v>34400</v>
      </c>
      <c r="O110" s="237">
        <v>30800</v>
      </c>
      <c r="P110" s="238">
        <f t="shared" si="12"/>
        <v>114800</v>
      </c>
      <c r="Q110" s="239">
        <f t="shared" si="14"/>
        <v>3200</v>
      </c>
      <c r="R110" s="240">
        <f t="shared" si="13"/>
        <v>33333.333333333336</v>
      </c>
      <c r="S110" s="241" t="s">
        <v>7</v>
      </c>
      <c r="T110" s="292" t="s">
        <v>7</v>
      </c>
    </row>
    <row r="111" spans="2:20" ht="24.95" customHeight="1" x14ac:dyDescent="0.2">
      <c r="B111" s="293" t="s">
        <v>55</v>
      </c>
      <c r="C111" s="294" t="s">
        <v>346</v>
      </c>
      <c r="D111" s="291">
        <v>2200</v>
      </c>
      <c r="E111" s="295">
        <v>9200</v>
      </c>
      <c r="F111" s="291">
        <v>21600</v>
      </c>
      <c r="G111" s="291">
        <v>37600</v>
      </c>
      <c r="H111" s="291">
        <v>14000</v>
      </c>
      <c r="I111" s="291">
        <v>4000</v>
      </c>
      <c r="J111" s="176">
        <v>17200</v>
      </c>
      <c r="K111" s="291">
        <v>12000</v>
      </c>
      <c r="L111" s="291">
        <v>67600</v>
      </c>
      <c r="M111" s="291">
        <v>9200</v>
      </c>
      <c r="N111" s="291">
        <v>18000</v>
      </c>
      <c r="O111" s="291">
        <v>21200</v>
      </c>
      <c r="P111" s="296">
        <f t="shared" si="12"/>
        <v>67600</v>
      </c>
      <c r="Q111" s="297">
        <f>MIN(D111:O111)</f>
        <v>2200</v>
      </c>
      <c r="R111" s="298">
        <f t="shared" si="13"/>
        <v>19483.333333333332</v>
      </c>
      <c r="S111" s="292" t="s">
        <v>7</v>
      </c>
      <c r="T111" s="299" t="s">
        <v>7</v>
      </c>
    </row>
    <row r="112" spans="2:20" ht="24.95" customHeight="1" x14ac:dyDescent="0.2">
      <c r="B112" s="185" t="s">
        <v>384</v>
      </c>
      <c r="C112" s="300" t="s">
        <v>346</v>
      </c>
      <c r="D112" s="291">
        <v>0</v>
      </c>
      <c r="E112" s="295">
        <v>0</v>
      </c>
      <c r="F112" s="291">
        <v>0</v>
      </c>
      <c r="G112" s="291">
        <v>800</v>
      </c>
      <c r="H112" s="291">
        <v>800</v>
      </c>
      <c r="I112" s="291">
        <v>0</v>
      </c>
      <c r="J112" s="176">
        <v>0</v>
      </c>
      <c r="K112" s="291">
        <v>400</v>
      </c>
      <c r="L112" s="291">
        <v>0</v>
      </c>
      <c r="M112" s="291">
        <v>400</v>
      </c>
      <c r="N112" s="291">
        <v>800</v>
      </c>
      <c r="O112" s="301">
        <v>0</v>
      </c>
      <c r="P112" s="238">
        <f>MAX(D112:O112)</f>
        <v>800</v>
      </c>
      <c r="Q112" s="302">
        <f>MIN(D112:O112)</f>
        <v>0</v>
      </c>
      <c r="R112" s="303">
        <f>AVERAGE(D112:O112)</f>
        <v>266.66666666666669</v>
      </c>
      <c r="S112" s="292" t="s">
        <v>7</v>
      </c>
      <c r="T112" s="292" t="s">
        <v>7</v>
      </c>
    </row>
    <row r="113" spans="2:20" ht="24.95" customHeight="1" x14ac:dyDescent="0.2">
      <c r="B113" s="236" t="s">
        <v>56</v>
      </c>
      <c r="C113" s="217" t="s">
        <v>57</v>
      </c>
      <c r="D113" s="182">
        <v>36.799999999999997</v>
      </c>
      <c r="E113" s="304">
        <v>42.67</v>
      </c>
      <c r="F113" s="181">
        <v>24.6</v>
      </c>
      <c r="G113" s="305">
        <v>10.220000000000001</v>
      </c>
      <c r="H113" s="305">
        <v>10.41</v>
      </c>
      <c r="I113" s="305">
        <v>10.18</v>
      </c>
      <c r="J113" s="181">
        <v>9.8800000000000008</v>
      </c>
      <c r="K113" s="305">
        <v>9.9600000000000009</v>
      </c>
      <c r="L113" s="305">
        <v>12.3</v>
      </c>
      <c r="M113" s="305">
        <v>14</v>
      </c>
      <c r="N113" s="305">
        <v>14</v>
      </c>
      <c r="O113" s="306">
        <v>14.31</v>
      </c>
      <c r="P113" s="249">
        <f>MAX(D113:O113)</f>
        <v>42.67</v>
      </c>
      <c r="Q113" s="250">
        <f>MIN(D113:O113)</f>
        <v>9.8800000000000008</v>
      </c>
      <c r="R113" s="165">
        <f>AVERAGE(D113:O113)</f>
        <v>17.444166666666668</v>
      </c>
      <c r="S113" s="248" t="s">
        <v>6</v>
      </c>
      <c r="T113" s="180" t="s">
        <v>7</v>
      </c>
    </row>
    <row r="114" spans="2:20" ht="24.95" customHeight="1" x14ac:dyDescent="0.2">
      <c r="B114" s="236" t="s">
        <v>58</v>
      </c>
      <c r="C114" s="217" t="s">
        <v>339</v>
      </c>
      <c r="D114" s="182">
        <v>1.51</v>
      </c>
      <c r="E114" s="307">
        <v>1.91</v>
      </c>
      <c r="F114" s="181">
        <v>2.39</v>
      </c>
      <c r="G114" s="305">
        <v>2.9</v>
      </c>
      <c r="H114" s="305">
        <v>3.4</v>
      </c>
      <c r="I114" s="305">
        <v>6.49</v>
      </c>
      <c r="J114" s="181">
        <v>4.18</v>
      </c>
      <c r="K114" s="305">
        <v>4.49</v>
      </c>
      <c r="L114" s="305">
        <v>6.15</v>
      </c>
      <c r="M114" s="305">
        <v>1.98</v>
      </c>
      <c r="N114" s="305">
        <v>1.9</v>
      </c>
      <c r="O114" s="306">
        <v>3.74</v>
      </c>
      <c r="P114" s="249">
        <f>MAX(D114:O114)</f>
        <v>6.49</v>
      </c>
      <c r="Q114" s="250">
        <f>MIN(D114:O114)</f>
        <v>1.51</v>
      </c>
      <c r="R114" s="165">
        <f>AVERAGE(D114:O114)</f>
        <v>3.42</v>
      </c>
      <c r="S114" s="248" t="s">
        <v>6</v>
      </c>
      <c r="T114" s="180" t="s">
        <v>7</v>
      </c>
    </row>
    <row r="115" spans="2:20" ht="24.95" customHeight="1" thickBot="1" x14ac:dyDescent="0.25">
      <c r="B115" s="253" t="s">
        <v>59</v>
      </c>
      <c r="C115" s="254" t="s">
        <v>60</v>
      </c>
      <c r="D115" s="255">
        <v>83</v>
      </c>
      <c r="E115" s="523">
        <v>72</v>
      </c>
      <c r="F115" s="256">
        <v>74</v>
      </c>
      <c r="G115" s="258">
        <v>84</v>
      </c>
      <c r="H115" s="258">
        <v>72</v>
      </c>
      <c r="I115" s="258">
        <v>72</v>
      </c>
      <c r="J115" s="258">
        <v>74</v>
      </c>
      <c r="K115" s="258">
        <v>86</v>
      </c>
      <c r="L115" s="258">
        <v>86</v>
      </c>
      <c r="M115" s="258">
        <v>71</v>
      </c>
      <c r="N115" s="258">
        <v>71</v>
      </c>
      <c r="O115" s="309">
        <v>81</v>
      </c>
      <c r="P115" s="310">
        <f>MAX(D115:O115)</f>
        <v>86</v>
      </c>
      <c r="Q115" s="311">
        <f>MIN(D115:O115)</f>
        <v>71</v>
      </c>
      <c r="R115" s="312">
        <f>AVERAGE(D115:O115)</f>
        <v>77.166666666666671</v>
      </c>
      <c r="S115" s="313" t="s">
        <v>6</v>
      </c>
      <c r="T115" s="314" t="s">
        <v>7</v>
      </c>
    </row>
    <row r="116" spans="2:20" ht="24.95" customHeight="1" x14ac:dyDescent="0.2">
      <c r="B116" s="261" t="s">
        <v>340</v>
      </c>
      <c r="C116" s="262"/>
      <c r="D116" s="263"/>
      <c r="F116" s="263"/>
      <c r="G116" s="263"/>
      <c r="H116" s="263"/>
      <c r="I116" s="263"/>
      <c r="J116" s="263"/>
      <c r="K116" s="263"/>
      <c r="L116" s="263"/>
      <c r="M116" s="263"/>
      <c r="N116" s="263"/>
      <c r="O116" s="263"/>
      <c r="P116" s="263"/>
      <c r="Q116" s="263"/>
      <c r="R116" s="263"/>
      <c r="S116" s="262"/>
    </row>
    <row r="117" spans="2:20" ht="24.95" customHeight="1" x14ac:dyDescent="0.2">
      <c r="B117" s="138" t="s">
        <v>341</v>
      </c>
      <c r="N117" s="264"/>
    </row>
    <row r="119" spans="2:20" ht="24.95" customHeight="1" thickBot="1" x14ac:dyDescent="0.25">
      <c r="B119" s="140" t="str">
        <f>"คุณภาพน้ำดิบหน้าสถานีสูบน้ำดิบบางเลน ประจำปีงบประมาณ "&amp;B1&amp;""</f>
        <v>คุณภาพน้ำดิบหน้าสถานีสูบน้ำดิบบางเลน ประจำปีงบประมาณ 2565</v>
      </c>
    </row>
    <row r="120" spans="2:20" ht="24.95" customHeight="1" thickBot="1" x14ac:dyDescent="0.25">
      <c r="B120" s="142" t="s">
        <v>0</v>
      </c>
      <c r="C120" s="315" t="s">
        <v>1</v>
      </c>
      <c r="D120" s="266">
        <v>44470</v>
      </c>
      <c r="E120" s="266">
        <v>44502</v>
      </c>
      <c r="F120" s="266">
        <v>44534</v>
      </c>
      <c r="G120" s="266">
        <v>44566</v>
      </c>
      <c r="H120" s="266">
        <v>44598</v>
      </c>
      <c r="I120" s="266">
        <v>44630</v>
      </c>
      <c r="J120" s="266">
        <v>44662</v>
      </c>
      <c r="K120" s="266">
        <v>44694</v>
      </c>
      <c r="L120" s="266">
        <v>44726</v>
      </c>
      <c r="M120" s="266">
        <v>44758</v>
      </c>
      <c r="N120" s="266">
        <v>44790</v>
      </c>
      <c r="O120" s="266">
        <v>44822</v>
      </c>
      <c r="P120" s="144" t="s">
        <v>309</v>
      </c>
      <c r="Q120" s="316" t="s">
        <v>310</v>
      </c>
      <c r="R120" s="317" t="s">
        <v>311</v>
      </c>
      <c r="S120" s="147" t="s">
        <v>312</v>
      </c>
      <c r="T120" s="147" t="s">
        <v>171</v>
      </c>
    </row>
    <row r="121" spans="2:20" ht="24.95" customHeight="1" x14ac:dyDescent="0.2">
      <c r="B121" s="149" t="s">
        <v>5</v>
      </c>
      <c r="C121" s="318"/>
      <c r="D121" s="319">
        <v>5</v>
      </c>
      <c r="E121" s="269">
        <v>2</v>
      </c>
      <c r="F121" s="269">
        <v>2</v>
      </c>
      <c r="G121" s="269">
        <v>6</v>
      </c>
      <c r="H121" s="269">
        <v>3</v>
      </c>
      <c r="I121" s="269">
        <v>2</v>
      </c>
      <c r="J121" s="269">
        <v>21</v>
      </c>
      <c r="K121" s="269">
        <v>12</v>
      </c>
      <c r="L121" s="269">
        <v>2</v>
      </c>
      <c r="M121" s="269">
        <v>7</v>
      </c>
      <c r="N121" s="269">
        <v>3</v>
      </c>
      <c r="O121" s="271">
        <v>6</v>
      </c>
      <c r="P121" s="154" t="s">
        <v>7</v>
      </c>
      <c r="Q121" s="320" t="s">
        <v>7</v>
      </c>
      <c r="R121" s="321" t="s">
        <v>7</v>
      </c>
      <c r="S121" s="157" t="s">
        <v>6</v>
      </c>
      <c r="T121" s="157" t="s">
        <v>6</v>
      </c>
    </row>
    <row r="122" spans="2:20" ht="24.95" customHeight="1" x14ac:dyDescent="0.2">
      <c r="B122" s="158" t="s">
        <v>8</v>
      </c>
      <c r="C122" s="322" t="s">
        <v>9</v>
      </c>
      <c r="D122" s="182">
        <v>12</v>
      </c>
      <c r="E122" s="181">
        <v>11.4</v>
      </c>
      <c r="F122" s="272">
        <v>11.35</v>
      </c>
      <c r="G122" s="181">
        <v>11.15</v>
      </c>
      <c r="H122" s="181">
        <v>11.35</v>
      </c>
      <c r="I122" s="181">
        <v>12.13</v>
      </c>
      <c r="J122" s="181">
        <v>11.37</v>
      </c>
      <c r="K122" s="181">
        <v>11.37</v>
      </c>
      <c r="L122" s="181">
        <v>11.29</v>
      </c>
      <c r="M122" s="181">
        <v>11.19</v>
      </c>
      <c r="N122" s="181">
        <v>11.09</v>
      </c>
      <c r="O122" s="281">
        <v>11.43</v>
      </c>
      <c r="P122" s="163" t="s">
        <v>7</v>
      </c>
      <c r="Q122" s="231" t="s">
        <v>7</v>
      </c>
      <c r="R122" s="232" t="s">
        <v>7</v>
      </c>
      <c r="S122" s="166" t="s">
        <v>6</v>
      </c>
      <c r="T122" s="166" t="s">
        <v>6</v>
      </c>
    </row>
    <row r="123" spans="2:20" ht="24.95" customHeight="1" x14ac:dyDescent="0.2">
      <c r="B123" s="158" t="s">
        <v>313</v>
      </c>
      <c r="C123" s="322" t="s">
        <v>11</v>
      </c>
      <c r="D123" s="167">
        <v>31</v>
      </c>
      <c r="E123" s="168">
        <v>28.6</v>
      </c>
      <c r="F123" s="168">
        <v>24.4</v>
      </c>
      <c r="G123" s="169" t="s">
        <v>7</v>
      </c>
      <c r="H123" s="168">
        <v>26.7</v>
      </c>
      <c r="I123" s="169">
        <v>27.6</v>
      </c>
      <c r="J123" s="169">
        <v>28.2</v>
      </c>
      <c r="K123" s="169">
        <v>27.3</v>
      </c>
      <c r="L123" s="169">
        <v>29.4</v>
      </c>
      <c r="M123" s="169">
        <v>26.4</v>
      </c>
      <c r="N123" s="169">
        <v>28.7</v>
      </c>
      <c r="O123" s="275">
        <v>28.1</v>
      </c>
      <c r="P123" s="171">
        <f t="shared" ref="P123:P150" si="15">MAX(D123:O123)</f>
        <v>31</v>
      </c>
      <c r="Q123" s="224">
        <f t="shared" ref="Q123:Q150" si="16">MIN(D123:O123)</f>
        <v>24.4</v>
      </c>
      <c r="R123" s="225">
        <f t="shared" ref="R123:R150" si="17">AVERAGE(D123:O123)</f>
        <v>27.854545454545459</v>
      </c>
      <c r="S123" s="166" t="s">
        <v>6</v>
      </c>
      <c r="T123" s="166" t="s">
        <v>6</v>
      </c>
    </row>
    <row r="124" spans="2:20" ht="24.95" customHeight="1" x14ac:dyDescent="0.2">
      <c r="B124" s="174" t="s">
        <v>12</v>
      </c>
      <c r="C124" s="183" t="s">
        <v>13</v>
      </c>
      <c r="D124" s="167">
        <v>11</v>
      </c>
      <c r="E124" s="168">
        <v>11</v>
      </c>
      <c r="F124" s="168">
        <v>6</v>
      </c>
      <c r="G124" s="168" t="s">
        <v>7</v>
      </c>
      <c r="H124" s="168">
        <v>3</v>
      </c>
      <c r="I124" s="176">
        <v>4</v>
      </c>
      <c r="J124" s="176">
        <v>4</v>
      </c>
      <c r="K124" s="176">
        <v>5</v>
      </c>
      <c r="L124" s="176">
        <v>5</v>
      </c>
      <c r="M124" s="176">
        <v>4</v>
      </c>
      <c r="N124" s="176">
        <v>0</v>
      </c>
      <c r="O124" s="277">
        <v>4</v>
      </c>
      <c r="P124" s="177">
        <f>MAX(D124:O124)</f>
        <v>11</v>
      </c>
      <c r="Q124" s="323">
        <f>MIN(D124:O124)</f>
        <v>0</v>
      </c>
      <c r="R124" s="324">
        <f>AVERAGE(D124:O124)</f>
        <v>5.1818181818181817</v>
      </c>
      <c r="S124" s="180" t="s">
        <v>7</v>
      </c>
      <c r="T124" s="180" t="s">
        <v>7</v>
      </c>
    </row>
    <row r="125" spans="2:20" ht="24.95" customHeight="1" x14ac:dyDescent="0.2">
      <c r="B125" s="174" t="s">
        <v>14</v>
      </c>
      <c r="C125" s="183"/>
      <c r="D125" s="167" t="s">
        <v>61</v>
      </c>
      <c r="E125" s="168" t="s">
        <v>61</v>
      </c>
      <c r="F125" s="168" t="s">
        <v>61</v>
      </c>
      <c r="G125" s="168" t="s">
        <v>7</v>
      </c>
      <c r="H125" s="168" t="s">
        <v>61</v>
      </c>
      <c r="I125" s="176" t="s">
        <v>61</v>
      </c>
      <c r="J125" s="176" t="s">
        <v>61</v>
      </c>
      <c r="K125" s="176" t="s">
        <v>61</v>
      </c>
      <c r="L125" s="176" t="s">
        <v>61</v>
      </c>
      <c r="M125" s="176" t="s">
        <v>61</v>
      </c>
      <c r="N125" s="176" t="s">
        <v>61</v>
      </c>
      <c r="O125" s="277" t="s">
        <v>61</v>
      </c>
      <c r="P125" s="171" t="s">
        <v>61</v>
      </c>
      <c r="Q125" s="224" t="s">
        <v>61</v>
      </c>
      <c r="R125" s="225" t="s">
        <v>61</v>
      </c>
      <c r="S125" s="180" t="s">
        <v>7</v>
      </c>
      <c r="T125" s="180" t="s">
        <v>7</v>
      </c>
    </row>
    <row r="126" spans="2:20" ht="24.95" customHeight="1" x14ac:dyDescent="0.2">
      <c r="B126" s="174" t="s">
        <v>358</v>
      </c>
      <c r="C126" s="183" t="s">
        <v>315</v>
      </c>
      <c r="D126" s="182">
        <v>27.6</v>
      </c>
      <c r="E126" s="181">
        <v>28.6</v>
      </c>
      <c r="F126" s="181">
        <v>18.399999999999999</v>
      </c>
      <c r="G126" s="181" t="s">
        <v>7</v>
      </c>
      <c r="H126" s="168">
        <v>16.399999999999999</v>
      </c>
      <c r="I126" s="181">
        <v>9.9499999999999993</v>
      </c>
      <c r="J126" s="181">
        <v>14.6</v>
      </c>
      <c r="K126" s="181">
        <v>12.7</v>
      </c>
      <c r="L126" s="181">
        <v>13.6</v>
      </c>
      <c r="M126" s="181">
        <v>13.3</v>
      </c>
      <c r="N126" s="181">
        <v>9.9700000000000006</v>
      </c>
      <c r="O126" s="281">
        <v>10.6</v>
      </c>
      <c r="P126" s="171">
        <f t="shared" si="15"/>
        <v>28.6</v>
      </c>
      <c r="Q126" s="224">
        <f t="shared" si="16"/>
        <v>9.9499999999999993</v>
      </c>
      <c r="R126" s="225">
        <f>AVERAGE(D126:O126)</f>
        <v>15.974545454545455</v>
      </c>
      <c r="S126" s="180" t="s">
        <v>7</v>
      </c>
      <c r="T126" s="180" t="s">
        <v>7</v>
      </c>
    </row>
    <row r="127" spans="2:20" ht="24.95" customHeight="1" x14ac:dyDescent="0.2">
      <c r="B127" s="174" t="s">
        <v>16</v>
      </c>
      <c r="C127" s="183"/>
      <c r="D127" s="167">
        <v>8.11</v>
      </c>
      <c r="E127" s="168">
        <v>7.98</v>
      </c>
      <c r="F127" s="168">
        <v>8.1999999999999993</v>
      </c>
      <c r="G127" s="168" t="s">
        <v>7</v>
      </c>
      <c r="H127" s="168">
        <v>7.82</v>
      </c>
      <c r="I127" s="181">
        <v>8.06</v>
      </c>
      <c r="J127" s="181">
        <v>8.16</v>
      </c>
      <c r="K127" s="181">
        <v>7.78</v>
      </c>
      <c r="L127" s="181">
        <v>8.08</v>
      </c>
      <c r="M127" s="181">
        <v>8.14</v>
      </c>
      <c r="N127" s="181">
        <v>8.18</v>
      </c>
      <c r="O127" s="281">
        <v>8.0299999999999994</v>
      </c>
      <c r="P127" s="163">
        <f t="shared" si="15"/>
        <v>8.1999999999999993</v>
      </c>
      <c r="Q127" s="231">
        <f t="shared" si="16"/>
        <v>7.78</v>
      </c>
      <c r="R127" s="232">
        <f t="shared" si="17"/>
        <v>8.0490909090909089</v>
      </c>
      <c r="S127" s="166" t="s">
        <v>17</v>
      </c>
      <c r="T127" s="180" t="s">
        <v>7</v>
      </c>
    </row>
    <row r="128" spans="2:20" ht="24.95" customHeight="1" x14ac:dyDescent="0.2">
      <c r="B128" s="174" t="s">
        <v>359</v>
      </c>
      <c r="C128" s="183" t="s">
        <v>19</v>
      </c>
      <c r="D128" s="167">
        <v>310</v>
      </c>
      <c r="E128" s="168">
        <v>302</v>
      </c>
      <c r="F128" s="168">
        <v>281</v>
      </c>
      <c r="G128" s="168" t="s">
        <v>7</v>
      </c>
      <c r="H128" s="168">
        <v>225</v>
      </c>
      <c r="I128" s="176">
        <v>208</v>
      </c>
      <c r="J128" s="176">
        <v>197</v>
      </c>
      <c r="K128" s="176">
        <v>197</v>
      </c>
      <c r="L128" s="176">
        <v>211</v>
      </c>
      <c r="M128" s="176">
        <v>235</v>
      </c>
      <c r="N128" s="176">
        <v>265</v>
      </c>
      <c r="O128" s="277">
        <v>234</v>
      </c>
      <c r="P128" s="177">
        <f t="shared" si="15"/>
        <v>310</v>
      </c>
      <c r="Q128" s="323">
        <f t="shared" si="16"/>
        <v>197</v>
      </c>
      <c r="R128" s="324">
        <f t="shared" si="17"/>
        <v>242.27272727272728</v>
      </c>
      <c r="S128" s="180" t="s">
        <v>7</v>
      </c>
      <c r="T128" s="180" t="s">
        <v>7</v>
      </c>
    </row>
    <row r="129" spans="2:20" ht="24.95" customHeight="1" x14ac:dyDescent="0.2">
      <c r="B129" s="185" t="s">
        <v>365</v>
      </c>
      <c r="C129" s="186" t="s">
        <v>20</v>
      </c>
      <c r="D129" s="182">
        <v>0.13</v>
      </c>
      <c r="E129" s="181">
        <v>0.15</v>
      </c>
      <c r="F129" s="181">
        <v>0.14000000000000001</v>
      </c>
      <c r="G129" s="187">
        <v>0.11</v>
      </c>
      <c r="H129" s="187">
        <v>0.1</v>
      </c>
      <c r="I129" s="187">
        <v>0.1</v>
      </c>
      <c r="J129" s="188">
        <v>0.09</v>
      </c>
      <c r="K129" s="181">
        <v>0.09</v>
      </c>
      <c r="L129" s="187">
        <v>0.1</v>
      </c>
      <c r="M129" s="187">
        <v>0.1</v>
      </c>
      <c r="N129" s="187">
        <v>0.1</v>
      </c>
      <c r="O129" s="189">
        <v>0.1</v>
      </c>
      <c r="P129" s="163">
        <f>MAX(D129:O129)</f>
        <v>0.15</v>
      </c>
      <c r="Q129" s="164">
        <f t="shared" si="16"/>
        <v>0.09</v>
      </c>
      <c r="R129" s="165">
        <f>AVERAGE(D129:O129)</f>
        <v>0.10916666666666669</v>
      </c>
      <c r="S129" s="190" t="s">
        <v>7</v>
      </c>
      <c r="T129" s="180" t="s">
        <v>7</v>
      </c>
    </row>
    <row r="130" spans="2:20" ht="24.95" customHeight="1" x14ac:dyDescent="0.2">
      <c r="B130" s="174" t="s">
        <v>21</v>
      </c>
      <c r="C130" s="183" t="s">
        <v>22</v>
      </c>
      <c r="D130" s="167">
        <v>113</v>
      </c>
      <c r="E130" s="168">
        <v>126</v>
      </c>
      <c r="F130" s="168">
        <v>120</v>
      </c>
      <c r="G130" s="168">
        <v>107</v>
      </c>
      <c r="H130" s="168">
        <v>97</v>
      </c>
      <c r="I130" s="176">
        <v>89</v>
      </c>
      <c r="J130" s="176">
        <v>82</v>
      </c>
      <c r="K130" s="176">
        <v>86</v>
      </c>
      <c r="L130" s="176">
        <v>91</v>
      </c>
      <c r="M130" s="176">
        <v>98</v>
      </c>
      <c r="N130" s="176">
        <v>105</v>
      </c>
      <c r="O130" s="277">
        <v>111</v>
      </c>
      <c r="P130" s="177">
        <f t="shared" si="15"/>
        <v>126</v>
      </c>
      <c r="Q130" s="323">
        <f t="shared" si="16"/>
        <v>82</v>
      </c>
      <c r="R130" s="324">
        <f t="shared" si="17"/>
        <v>102.08333333333333</v>
      </c>
      <c r="S130" s="180" t="s">
        <v>7</v>
      </c>
      <c r="T130" s="180" t="s">
        <v>7</v>
      </c>
    </row>
    <row r="131" spans="2:20" ht="24.95" customHeight="1" x14ac:dyDescent="0.2">
      <c r="B131" s="191" t="s">
        <v>23</v>
      </c>
      <c r="C131" s="183" t="s">
        <v>22</v>
      </c>
      <c r="D131" s="167">
        <v>0</v>
      </c>
      <c r="E131" s="168">
        <v>0</v>
      </c>
      <c r="F131" s="168">
        <v>0</v>
      </c>
      <c r="G131" s="168" t="s">
        <v>7</v>
      </c>
      <c r="H131" s="168">
        <v>0</v>
      </c>
      <c r="I131" s="176">
        <v>0</v>
      </c>
      <c r="J131" s="176">
        <v>0</v>
      </c>
      <c r="K131" s="176">
        <v>0</v>
      </c>
      <c r="L131" s="176">
        <v>0</v>
      </c>
      <c r="M131" s="176">
        <v>0</v>
      </c>
      <c r="N131" s="176">
        <v>0</v>
      </c>
      <c r="O131" s="277">
        <v>0</v>
      </c>
      <c r="P131" s="177">
        <f t="shared" si="15"/>
        <v>0</v>
      </c>
      <c r="Q131" s="323">
        <f t="shared" si="16"/>
        <v>0</v>
      </c>
      <c r="R131" s="324">
        <f t="shared" si="17"/>
        <v>0</v>
      </c>
      <c r="S131" s="166" t="s">
        <v>6</v>
      </c>
      <c r="T131" s="180" t="s">
        <v>7</v>
      </c>
    </row>
    <row r="132" spans="2:20" ht="24.95" customHeight="1" x14ac:dyDescent="0.2">
      <c r="B132" s="174" t="s">
        <v>24</v>
      </c>
      <c r="C132" s="183" t="s">
        <v>22</v>
      </c>
      <c r="D132" s="167">
        <v>214</v>
      </c>
      <c r="E132" s="168">
        <v>223</v>
      </c>
      <c r="F132" s="168">
        <v>195</v>
      </c>
      <c r="G132" s="168" t="s">
        <v>7</v>
      </c>
      <c r="H132" s="168">
        <v>162</v>
      </c>
      <c r="I132" s="176">
        <v>143</v>
      </c>
      <c r="J132" s="176">
        <v>142</v>
      </c>
      <c r="K132" s="176">
        <v>144</v>
      </c>
      <c r="L132" s="176">
        <v>130</v>
      </c>
      <c r="M132" s="176">
        <v>171</v>
      </c>
      <c r="N132" s="176">
        <v>186</v>
      </c>
      <c r="O132" s="277">
        <v>166</v>
      </c>
      <c r="P132" s="177">
        <f t="shared" si="15"/>
        <v>223</v>
      </c>
      <c r="Q132" s="323">
        <f t="shared" si="16"/>
        <v>130</v>
      </c>
      <c r="R132" s="324">
        <f t="shared" si="17"/>
        <v>170.54545454545453</v>
      </c>
      <c r="S132" s="166" t="s">
        <v>6</v>
      </c>
      <c r="T132" s="180" t="s">
        <v>7</v>
      </c>
    </row>
    <row r="133" spans="2:20" ht="24.95" customHeight="1" x14ac:dyDescent="0.2">
      <c r="B133" s="174" t="s">
        <v>25</v>
      </c>
      <c r="C133" s="183" t="s">
        <v>22</v>
      </c>
      <c r="D133" s="167">
        <v>186</v>
      </c>
      <c r="E133" s="168">
        <v>181</v>
      </c>
      <c r="F133" s="168">
        <v>169</v>
      </c>
      <c r="G133" s="168" t="s">
        <v>7</v>
      </c>
      <c r="H133" s="168">
        <v>135</v>
      </c>
      <c r="I133" s="176">
        <v>125</v>
      </c>
      <c r="J133" s="176">
        <v>118</v>
      </c>
      <c r="K133" s="176">
        <v>118</v>
      </c>
      <c r="L133" s="176">
        <v>127</v>
      </c>
      <c r="M133" s="176">
        <v>141</v>
      </c>
      <c r="N133" s="176">
        <v>159</v>
      </c>
      <c r="O133" s="277">
        <v>140</v>
      </c>
      <c r="P133" s="177">
        <f t="shared" si="15"/>
        <v>186</v>
      </c>
      <c r="Q133" s="323">
        <f t="shared" si="16"/>
        <v>118</v>
      </c>
      <c r="R133" s="324">
        <f t="shared" si="17"/>
        <v>145.36363636363637</v>
      </c>
      <c r="S133" s="180" t="s">
        <v>7</v>
      </c>
      <c r="T133" s="180" t="s">
        <v>7</v>
      </c>
    </row>
    <row r="134" spans="2:20" ht="24.95" customHeight="1" x14ac:dyDescent="0.2">
      <c r="B134" s="174" t="s">
        <v>26</v>
      </c>
      <c r="C134" s="183" t="s">
        <v>22</v>
      </c>
      <c r="D134" s="167">
        <v>28</v>
      </c>
      <c r="E134" s="168">
        <v>42</v>
      </c>
      <c r="F134" s="168">
        <v>26</v>
      </c>
      <c r="G134" s="168" t="s">
        <v>7</v>
      </c>
      <c r="H134" s="168">
        <v>27</v>
      </c>
      <c r="I134" s="176">
        <v>18</v>
      </c>
      <c r="J134" s="176">
        <v>24</v>
      </c>
      <c r="K134" s="176">
        <v>26</v>
      </c>
      <c r="L134" s="176">
        <v>3</v>
      </c>
      <c r="M134" s="176">
        <v>30</v>
      </c>
      <c r="N134" s="176">
        <v>27</v>
      </c>
      <c r="O134" s="277">
        <v>26</v>
      </c>
      <c r="P134" s="177">
        <f t="shared" si="15"/>
        <v>42</v>
      </c>
      <c r="Q134" s="323">
        <f t="shared" si="16"/>
        <v>3</v>
      </c>
      <c r="R134" s="324">
        <f t="shared" si="17"/>
        <v>25.181818181818183</v>
      </c>
      <c r="S134" s="180" t="s">
        <v>7</v>
      </c>
      <c r="T134" s="180" t="s">
        <v>7</v>
      </c>
    </row>
    <row r="135" spans="2:20" ht="24.95" customHeight="1" x14ac:dyDescent="0.2">
      <c r="B135" s="174" t="s">
        <v>27</v>
      </c>
      <c r="C135" s="183" t="s">
        <v>22</v>
      </c>
      <c r="D135" s="167">
        <v>120</v>
      </c>
      <c r="E135" s="168">
        <v>134</v>
      </c>
      <c r="F135" s="168">
        <v>135</v>
      </c>
      <c r="G135" s="168" t="s">
        <v>7</v>
      </c>
      <c r="H135" s="168">
        <v>110</v>
      </c>
      <c r="I135" s="176">
        <v>100</v>
      </c>
      <c r="J135" s="176">
        <v>96</v>
      </c>
      <c r="K135" s="176">
        <v>96</v>
      </c>
      <c r="L135" s="176">
        <v>100</v>
      </c>
      <c r="M135" s="176">
        <v>104</v>
      </c>
      <c r="N135" s="176">
        <v>104</v>
      </c>
      <c r="O135" s="277">
        <v>111</v>
      </c>
      <c r="P135" s="177">
        <f t="shared" si="15"/>
        <v>135</v>
      </c>
      <c r="Q135" s="323">
        <f t="shared" si="16"/>
        <v>96</v>
      </c>
      <c r="R135" s="324">
        <f t="shared" si="17"/>
        <v>110</v>
      </c>
      <c r="S135" s="180" t="s">
        <v>7</v>
      </c>
      <c r="T135" s="180" t="s">
        <v>7</v>
      </c>
    </row>
    <row r="136" spans="2:20" ht="24.95" customHeight="1" x14ac:dyDescent="0.2">
      <c r="B136" s="174" t="s">
        <v>28</v>
      </c>
      <c r="C136" s="183" t="s">
        <v>22</v>
      </c>
      <c r="D136" s="167">
        <v>113</v>
      </c>
      <c r="E136" s="168">
        <v>126</v>
      </c>
      <c r="F136" s="168">
        <v>120</v>
      </c>
      <c r="G136" s="168" t="s">
        <v>7</v>
      </c>
      <c r="H136" s="168">
        <v>97</v>
      </c>
      <c r="I136" s="176">
        <v>89</v>
      </c>
      <c r="J136" s="176">
        <v>82</v>
      </c>
      <c r="K136" s="176">
        <v>86</v>
      </c>
      <c r="L136" s="176">
        <v>91</v>
      </c>
      <c r="M136" s="176">
        <v>98</v>
      </c>
      <c r="N136" s="176">
        <v>104</v>
      </c>
      <c r="O136" s="277">
        <v>111</v>
      </c>
      <c r="P136" s="177">
        <f t="shared" si="15"/>
        <v>126</v>
      </c>
      <c r="Q136" s="323">
        <f t="shared" si="16"/>
        <v>82</v>
      </c>
      <c r="R136" s="324">
        <f t="shared" si="17"/>
        <v>101.54545454545455</v>
      </c>
      <c r="S136" s="180" t="s">
        <v>7</v>
      </c>
      <c r="T136" s="180" t="s">
        <v>7</v>
      </c>
    </row>
    <row r="137" spans="2:20" ht="24.95" customHeight="1" x14ac:dyDescent="0.2">
      <c r="B137" s="174" t="s">
        <v>29</v>
      </c>
      <c r="C137" s="183" t="s">
        <v>22</v>
      </c>
      <c r="D137" s="167">
        <v>7</v>
      </c>
      <c r="E137" s="168">
        <v>8</v>
      </c>
      <c r="F137" s="168">
        <v>15</v>
      </c>
      <c r="G137" s="168" t="s">
        <v>7</v>
      </c>
      <c r="H137" s="168">
        <v>13</v>
      </c>
      <c r="I137" s="176">
        <v>11</v>
      </c>
      <c r="J137" s="176">
        <v>14</v>
      </c>
      <c r="K137" s="176">
        <v>10</v>
      </c>
      <c r="L137" s="176">
        <v>9</v>
      </c>
      <c r="M137" s="176">
        <v>6</v>
      </c>
      <c r="N137" s="176">
        <v>0</v>
      </c>
      <c r="O137" s="277">
        <v>0</v>
      </c>
      <c r="P137" s="177">
        <f t="shared" si="15"/>
        <v>15</v>
      </c>
      <c r="Q137" s="323">
        <f t="shared" si="16"/>
        <v>0</v>
      </c>
      <c r="R137" s="324">
        <f t="shared" si="17"/>
        <v>8.454545454545455</v>
      </c>
      <c r="S137" s="180" t="s">
        <v>7</v>
      </c>
      <c r="T137" s="180" t="s">
        <v>7</v>
      </c>
    </row>
    <row r="138" spans="2:20" ht="24.95" customHeight="1" x14ac:dyDescent="0.2">
      <c r="B138" s="174" t="s">
        <v>30</v>
      </c>
      <c r="C138" s="183" t="s">
        <v>22</v>
      </c>
      <c r="D138" s="167">
        <v>14</v>
      </c>
      <c r="E138" s="168">
        <v>9</v>
      </c>
      <c r="F138" s="168">
        <v>7</v>
      </c>
      <c r="G138" s="168" t="s">
        <v>7</v>
      </c>
      <c r="H138" s="168">
        <v>2</v>
      </c>
      <c r="I138" s="176">
        <v>1</v>
      </c>
      <c r="J138" s="176">
        <v>2</v>
      </c>
      <c r="K138" s="176">
        <v>6</v>
      </c>
      <c r="L138" s="176">
        <v>4</v>
      </c>
      <c r="M138" s="176">
        <v>14</v>
      </c>
      <c r="N138" s="176">
        <v>14</v>
      </c>
      <c r="O138" s="277">
        <v>5</v>
      </c>
      <c r="P138" s="177">
        <f t="shared" si="15"/>
        <v>14</v>
      </c>
      <c r="Q138" s="323">
        <f t="shared" si="16"/>
        <v>1</v>
      </c>
      <c r="R138" s="324">
        <f t="shared" si="17"/>
        <v>7.0909090909090908</v>
      </c>
      <c r="S138" s="180" t="s">
        <v>7</v>
      </c>
      <c r="T138" s="180" t="s">
        <v>7</v>
      </c>
    </row>
    <row r="139" spans="2:20" ht="24.95" customHeight="1" x14ac:dyDescent="0.2">
      <c r="B139" s="174" t="s">
        <v>31</v>
      </c>
      <c r="C139" s="183" t="s">
        <v>22</v>
      </c>
      <c r="D139" s="167">
        <v>9</v>
      </c>
      <c r="E139" s="168">
        <v>11</v>
      </c>
      <c r="F139" s="168">
        <v>10</v>
      </c>
      <c r="G139" s="168" t="s">
        <v>7</v>
      </c>
      <c r="H139" s="168">
        <v>3</v>
      </c>
      <c r="I139" s="176">
        <v>4</v>
      </c>
      <c r="J139" s="176">
        <v>10</v>
      </c>
      <c r="K139" s="176">
        <v>3</v>
      </c>
      <c r="L139" s="176">
        <v>4</v>
      </c>
      <c r="M139" s="176">
        <v>4</v>
      </c>
      <c r="N139" s="176">
        <v>2</v>
      </c>
      <c r="O139" s="277">
        <v>4</v>
      </c>
      <c r="P139" s="177">
        <f t="shared" si="15"/>
        <v>11</v>
      </c>
      <c r="Q139" s="323">
        <f t="shared" si="16"/>
        <v>2</v>
      </c>
      <c r="R139" s="324">
        <f t="shared" si="17"/>
        <v>5.8181818181818183</v>
      </c>
      <c r="S139" s="180" t="s">
        <v>7</v>
      </c>
      <c r="T139" s="180" t="s">
        <v>7</v>
      </c>
    </row>
    <row r="140" spans="2:20" ht="24.95" customHeight="1" x14ac:dyDescent="0.2">
      <c r="B140" s="174" t="s">
        <v>32</v>
      </c>
      <c r="C140" s="183" t="s">
        <v>22</v>
      </c>
      <c r="D140" s="325">
        <v>2.54</v>
      </c>
      <c r="E140" s="181">
        <v>2.33</v>
      </c>
      <c r="F140" s="168">
        <v>2.3199999999999998</v>
      </c>
      <c r="G140" s="168">
        <v>1.35</v>
      </c>
      <c r="H140" s="168">
        <v>1.5</v>
      </c>
      <c r="I140" s="181">
        <v>1.29</v>
      </c>
      <c r="J140" s="181">
        <v>1.05</v>
      </c>
      <c r="K140" s="181">
        <v>1.55</v>
      </c>
      <c r="L140" s="181">
        <v>1.68</v>
      </c>
      <c r="M140" s="181">
        <v>1.33</v>
      </c>
      <c r="N140" s="181">
        <v>1.39</v>
      </c>
      <c r="O140" s="281">
        <v>1.41</v>
      </c>
      <c r="P140" s="163">
        <f t="shared" si="15"/>
        <v>2.54</v>
      </c>
      <c r="Q140" s="231">
        <f t="shared" si="16"/>
        <v>1.05</v>
      </c>
      <c r="R140" s="232">
        <f t="shared" si="17"/>
        <v>1.6449999999999998</v>
      </c>
      <c r="S140" s="180" t="s">
        <v>7</v>
      </c>
      <c r="T140" s="180" t="s">
        <v>7</v>
      </c>
    </row>
    <row r="141" spans="2:20" ht="24.95" customHeight="1" x14ac:dyDescent="0.2">
      <c r="B141" s="174" t="s">
        <v>33</v>
      </c>
      <c r="C141" s="183" t="s">
        <v>22</v>
      </c>
      <c r="D141" s="326">
        <v>8.0000000000000002E-3</v>
      </c>
      <c r="E141" s="327">
        <v>8.9999999999999993E-3</v>
      </c>
      <c r="F141" s="327">
        <v>3.4000000000000002E-2</v>
      </c>
      <c r="G141" s="327" t="s">
        <v>7</v>
      </c>
      <c r="H141" s="327">
        <v>1.7999999999999999E-2</v>
      </c>
      <c r="I141" s="328" t="s">
        <v>62</v>
      </c>
      <c r="J141" s="328">
        <v>7.0000000000000001E-3</v>
      </c>
      <c r="K141" s="328">
        <v>1.4999999999999999E-2</v>
      </c>
      <c r="L141" s="328" t="s">
        <v>62</v>
      </c>
      <c r="M141" s="328">
        <v>8.9999999999999993E-3</v>
      </c>
      <c r="N141" s="328">
        <v>1.7000000000000001E-2</v>
      </c>
      <c r="O141" s="329" t="s">
        <v>62</v>
      </c>
      <c r="P141" s="195">
        <f>MAX(D141:O141)</f>
        <v>3.4000000000000002E-2</v>
      </c>
      <c r="Q141" s="330" t="s">
        <v>62</v>
      </c>
      <c r="R141" s="331">
        <f>AVERAGE(D141:O141)</f>
        <v>1.4625000000000001E-2</v>
      </c>
      <c r="S141" s="180">
        <v>0.5</v>
      </c>
      <c r="T141" s="198">
        <v>0</v>
      </c>
    </row>
    <row r="142" spans="2:20" ht="24.95" customHeight="1" x14ac:dyDescent="0.2">
      <c r="B142" s="174" t="s">
        <v>320</v>
      </c>
      <c r="C142" s="183" t="s">
        <v>22</v>
      </c>
      <c r="D142" s="325">
        <v>0.43</v>
      </c>
      <c r="E142" s="327">
        <v>0.83</v>
      </c>
      <c r="F142" s="327">
        <v>0.7</v>
      </c>
      <c r="G142" s="327" t="s">
        <v>7</v>
      </c>
      <c r="H142" s="327">
        <v>0.28000000000000003</v>
      </c>
      <c r="I142" s="188">
        <v>0.2</v>
      </c>
      <c r="J142" s="188">
        <v>0.44</v>
      </c>
      <c r="K142" s="188">
        <v>0.23</v>
      </c>
      <c r="L142" s="188">
        <v>0.18</v>
      </c>
      <c r="M142" s="188">
        <v>0.26</v>
      </c>
      <c r="N142" s="188" t="s">
        <v>62</v>
      </c>
      <c r="O142" s="332">
        <v>0.18</v>
      </c>
      <c r="P142" s="195">
        <f t="shared" si="15"/>
        <v>0.83</v>
      </c>
      <c r="Q142" s="330" t="s">
        <v>62</v>
      </c>
      <c r="R142" s="331">
        <f t="shared" si="17"/>
        <v>0.37300000000000011</v>
      </c>
      <c r="S142" s="199">
        <v>5</v>
      </c>
      <c r="T142" s="198">
        <v>0.01</v>
      </c>
    </row>
    <row r="143" spans="2:20" ht="24.95" customHeight="1" x14ac:dyDescent="0.2">
      <c r="B143" s="174" t="s">
        <v>321</v>
      </c>
      <c r="C143" s="183" t="s">
        <v>22</v>
      </c>
      <c r="D143" s="325" t="s">
        <v>62</v>
      </c>
      <c r="E143" s="327">
        <v>0.15</v>
      </c>
      <c r="F143" s="327">
        <v>1.9E-2</v>
      </c>
      <c r="G143" s="327" t="s">
        <v>7</v>
      </c>
      <c r="H143" s="327" t="s">
        <v>62</v>
      </c>
      <c r="I143" s="328">
        <v>1.4E-2</v>
      </c>
      <c r="J143" s="328">
        <v>5.0000000000000001E-3</v>
      </c>
      <c r="K143" s="328">
        <v>5.0000000000000001E-3</v>
      </c>
      <c r="L143" s="328" t="s">
        <v>62</v>
      </c>
      <c r="M143" s="328">
        <v>6.0000000000000001E-3</v>
      </c>
      <c r="N143" s="328">
        <v>3.1E-2</v>
      </c>
      <c r="O143" s="329">
        <v>3.3000000000000002E-2</v>
      </c>
      <c r="P143" s="195">
        <f>MAX(D143:O143)</f>
        <v>0.15</v>
      </c>
      <c r="Q143" s="330">
        <f>MIN(D143:O143)</f>
        <v>5.0000000000000001E-3</v>
      </c>
      <c r="R143" s="331">
        <f>AVERAGE(D143:O143)</f>
        <v>3.2875000000000001E-2</v>
      </c>
      <c r="S143" s="180" t="s">
        <v>7</v>
      </c>
      <c r="T143" s="198">
        <v>0.01</v>
      </c>
    </row>
    <row r="144" spans="2:20" ht="24.95" customHeight="1" x14ac:dyDescent="0.2">
      <c r="B144" s="174" t="s">
        <v>34</v>
      </c>
      <c r="C144" s="183" t="s">
        <v>22</v>
      </c>
      <c r="D144" s="167">
        <v>1.1000000000000001</v>
      </c>
      <c r="E144" s="168">
        <v>1</v>
      </c>
      <c r="F144" s="333">
        <v>1</v>
      </c>
      <c r="G144" s="169" t="s">
        <v>7</v>
      </c>
      <c r="H144" s="168">
        <v>0.4</v>
      </c>
      <c r="I144" s="169">
        <v>0.2</v>
      </c>
      <c r="J144" s="169">
        <v>0.4</v>
      </c>
      <c r="K144" s="169">
        <v>0.4</v>
      </c>
      <c r="L144" s="169">
        <v>0.5</v>
      </c>
      <c r="M144" s="169">
        <v>0.5</v>
      </c>
      <c r="N144" s="169">
        <v>0.4</v>
      </c>
      <c r="O144" s="275">
        <v>0.1</v>
      </c>
      <c r="P144" s="195">
        <f t="shared" si="15"/>
        <v>1.1000000000000001</v>
      </c>
      <c r="Q144" s="330">
        <f t="shared" si="16"/>
        <v>0.1</v>
      </c>
      <c r="R144" s="331">
        <f t="shared" si="17"/>
        <v>0.54545454545454553</v>
      </c>
      <c r="S144" s="166" t="s">
        <v>6</v>
      </c>
      <c r="T144" s="180" t="s">
        <v>7</v>
      </c>
    </row>
    <row r="145" spans="2:20" ht="24.95" customHeight="1" x14ac:dyDescent="0.2">
      <c r="B145" s="174" t="s">
        <v>35</v>
      </c>
      <c r="C145" s="183" t="s">
        <v>22</v>
      </c>
      <c r="D145" s="182">
        <v>0.13</v>
      </c>
      <c r="E145" s="181">
        <v>0.14000000000000001</v>
      </c>
      <c r="F145" s="288">
        <v>0.05</v>
      </c>
      <c r="G145" s="181" t="s">
        <v>7</v>
      </c>
      <c r="H145" s="168">
        <v>7.0000000000000007E-2</v>
      </c>
      <c r="I145" s="181">
        <v>0.04</v>
      </c>
      <c r="J145" s="181">
        <v>0.04</v>
      </c>
      <c r="K145" s="181">
        <v>7.0000000000000007E-2</v>
      </c>
      <c r="L145" s="181">
        <v>0.02</v>
      </c>
      <c r="M145" s="181">
        <v>0.05</v>
      </c>
      <c r="N145" s="181">
        <v>0.01</v>
      </c>
      <c r="O145" s="281">
        <v>0.02</v>
      </c>
      <c r="P145" s="195">
        <f t="shared" si="15"/>
        <v>0.14000000000000001</v>
      </c>
      <c r="Q145" s="330">
        <f t="shared" si="16"/>
        <v>0.01</v>
      </c>
      <c r="R145" s="331">
        <f>AVERAGE(D145:O145)</f>
        <v>5.8181818181818196E-2</v>
      </c>
      <c r="S145" s="166" t="s">
        <v>6</v>
      </c>
      <c r="T145" s="180" t="s">
        <v>7</v>
      </c>
    </row>
    <row r="146" spans="2:20" ht="24.95" customHeight="1" x14ac:dyDescent="0.2">
      <c r="B146" s="174" t="s">
        <v>36</v>
      </c>
      <c r="C146" s="183" t="s">
        <v>22</v>
      </c>
      <c r="D146" s="167">
        <v>32.6</v>
      </c>
      <c r="E146" s="168">
        <v>38.200000000000003</v>
      </c>
      <c r="F146" s="168">
        <v>38.200000000000003</v>
      </c>
      <c r="G146" s="169" t="s">
        <v>7</v>
      </c>
      <c r="H146" s="168">
        <v>31.8</v>
      </c>
      <c r="I146" s="169">
        <v>30</v>
      </c>
      <c r="J146" s="169">
        <v>27.4</v>
      </c>
      <c r="K146" s="169">
        <v>28.3</v>
      </c>
      <c r="L146" s="169">
        <v>29.4</v>
      </c>
      <c r="M146" s="169">
        <v>29.4</v>
      </c>
      <c r="N146" s="169">
        <v>35</v>
      </c>
      <c r="O146" s="275">
        <v>31.8</v>
      </c>
      <c r="P146" s="163">
        <f t="shared" si="15"/>
        <v>38.200000000000003</v>
      </c>
      <c r="Q146" s="231">
        <f t="shared" si="16"/>
        <v>27.4</v>
      </c>
      <c r="R146" s="232">
        <f t="shared" si="17"/>
        <v>32.009090909090908</v>
      </c>
      <c r="S146" s="180" t="s">
        <v>7</v>
      </c>
      <c r="T146" s="180" t="s">
        <v>7</v>
      </c>
    </row>
    <row r="147" spans="2:20" ht="24.95" customHeight="1" x14ac:dyDescent="0.2">
      <c r="B147" s="174" t="s">
        <v>37</v>
      </c>
      <c r="C147" s="183" t="s">
        <v>22</v>
      </c>
      <c r="D147" s="167">
        <v>0.46479999999999999</v>
      </c>
      <c r="E147" s="168">
        <v>0.47520000000000001</v>
      </c>
      <c r="F147" s="168">
        <v>0.36120000000000002</v>
      </c>
      <c r="G147" s="168" t="s">
        <v>7</v>
      </c>
      <c r="H147" s="168">
        <v>0.2596</v>
      </c>
      <c r="I147" s="181">
        <v>0.2389</v>
      </c>
      <c r="J147" s="181">
        <v>0.216</v>
      </c>
      <c r="K147" s="181">
        <v>0.23960000000000001</v>
      </c>
      <c r="L147" s="181">
        <v>0.28899999999999998</v>
      </c>
      <c r="M147" s="181">
        <v>0.29039999999999999</v>
      </c>
      <c r="N147" s="181">
        <v>0.2276</v>
      </c>
      <c r="O147" s="281">
        <v>0.17580000000000001</v>
      </c>
      <c r="P147" s="163">
        <f t="shared" si="15"/>
        <v>0.47520000000000001</v>
      </c>
      <c r="Q147" s="231">
        <f t="shared" si="16"/>
        <v>0.17580000000000001</v>
      </c>
      <c r="R147" s="232">
        <f t="shared" si="17"/>
        <v>0.29437272727272729</v>
      </c>
      <c r="S147" s="180" t="s">
        <v>7</v>
      </c>
      <c r="T147" s="180" t="s">
        <v>7</v>
      </c>
    </row>
    <row r="148" spans="2:20" ht="24.95" customHeight="1" x14ac:dyDescent="0.2">
      <c r="B148" s="174" t="s">
        <v>38</v>
      </c>
      <c r="C148" s="183" t="s">
        <v>22</v>
      </c>
      <c r="D148" s="167">
        <v>0.25</v>
      </c>
      <c r="E148" s="168">
        <v>0.28999999999999998</v>
      </c>
      <c r="F148" s="168">
        <v>0.32</v>
      </c>
      <c r="G148" s="181" t="s">
        <v>7</v>
      </c>
      <c r="H148" s="168">
        <v>0.16</v>
      </c>
      <c r="I148" s="181">
        <v>0.18</v>
      </c>
      <c r="J148" s="181">
        <v>0.09</v>
      </c>
      <c r="K148" s="181">
        <v>0.11</v>
      </c>
      <c r="L148" s="181">
        <v>0.15</v>
      </c>
      <c r="M148" s="181">
        <v>0.13</v>
      </c>
      <c r="N148" s="181">
        <v>0.15</v>
      </c>
      <c r="O148" s="281">
        <v>0.14000000000000001</v>
      </c>
      <c r="P148" s="163">
        <f t="shared" si="15"/>
        <v>0.32</v>
      </c>
      <c r="Q148" s="231">
        <f t="shared" si="16"/>
        <v>0.09</v>
      </c>
      <c r="R148" s="232">
        <f t="shared" si="17"/>
        <v>0.17909090909090911</v>
      </c>
      <c r="S148" s="180" t="s">
        <v>7</v>
      </c>
      <c r="T148" s="180" t="s">
        <v>7</v>
      </c>
    </row>
    <row r="149" spans="2:20" ht="24.95" customHeight="1" x14ac:dyDescent="0.2">
      <c r="B149" s="174" t="s">
        <v>39</v>
      </c>
      <c r="C149" s="183" t="s">
        <v>22</v>
      </c>
      <c r="D149" s="167">
        <v>5.0799999999999998E-2</v>
      </c>
      <c r="E149" s="168">
        <v>5.5800000000000002E-2</v>
      </c>
      <c r="F149" s="168">
        <v>5.28E-2</v>
      </c>
      <c r="G149" s="168" t="s">
        <v>7</v>
      </c>
      <c r="H149" s="168">
        <v>5.4899999999999997E-2</v>
      </c>
      <c r="I149" s="181">
        <v>3.9300000000000002E-2</v>
      </c>
      <c r="J149" s="181">
        <v>4.9799999999999997E-2</v>
      </c>
      <c r="K149" s="181">
        <v>5.1700000000000003E-2</v>
      </c>
      <c r="L149" s="181">
        <v>4.24E-2</v>
      </c>
      <c r="M149" s="181">
        <v>5.33E-2</v>
      </c>
      <c r="N149" s="181">
        <v>4.7300000000000002E-2</v>
      </c>
      <c r="O149" s="281">
        <v>4.1099999999999998E-2</v>
      </c>
      <c r="P149" s="163">
        <f t="shared" si="15"/>
        <v>5.5800000000000002E-2</v>
      </c>
      <c r="Q149" s="231">
        <f t="shared" si="16"/>
        <v>3.9300000000000002E-2</v>
      </c>
      <c r="R149" s="232">
        <f t="shared" si="17"/>
        <v>4.9018181818181822E-2</v>
      </c>
      <c r="S149" s="204">
        <v>1</v>
      </c>
      <c r="T149" s="204" t="s">
        <v>6</v>
      </c>
    </row>
    <row r="150" spans="2:20" ht="24.95" customHeight="1" x14ac:dyDescent="0.2">
      <c r="B150" s="174" t="s">
        <v>40</v>
      </c>
      <c r="C150" s="183" t="s">
        <v>22</v>
      </c>
      <c r="D150" s="167">
        <v>9.24</v>
      </c>
      <c r="E150" s="168">
        <v>9.24</v>
      </c>
      <c r="F150" s="168">
        <v>9.48</v>
      </c>
      <c r="G150" s="181" t="s">
        <v>7</v>
      </c>
      <c r="H150" s="168">
        <v>7.32</v>
      </c>
      <c r="I150" s="181">
        <v>6</v>
      </c>
      <c r="J150" s="181">
        <v>6.6</v>
      </c>
      <c r="K150" s="181">
        <v>6.06</v>
      </c>
      <c r="L150" s="181">
        <v>6.36</v>
      </c>
      <c r="M150" s="181">
        <v>7.32</v>
      </c>
      <c r="N150" s="181">
        <v>3.96</v>
      </c>
      <c r="O150" s="281">
        <v>7.56</v>
      </c>
      <c r="P150" s="163">
        <f t="shared" si="15"/>
        <v>9.48</v>
      </c>
      <c r="Q150" s="231">
        <f t="shared" si="16"/>
        <v>3.96</v>
      </c>
      <c r="R150" s="232">
        <f t="shared" si="17"/>
        <v>7.1945454545454544</v>
      </c>
      <c r="S150" s="180" t="s">
        <v>7</v>
      </c>
      <c r="T150" s="180" t="s">
        <v>7</v>
      </c>
    </row>
    <row r="151" spans="2:20" ht="24.95" customHeight="1" x14ac:dyDescent="0.2">
      <c r="B151" s="205" t="s">
        <v>323</v>
      </c>
      <c r="C151" s="183" t="s">
        <v>22</v>
      </c>
      <c r="D151" s="334" t="s">
        <v>7</v>
      </c>
      <c r="E151" s="168" t="s">
        <v>62</v>
      </c>
      <c r="F151" s="335" t="s">
        <v>7</v>
      </c>
      <c r="G151" s="335" t="s">
        <v>7</v>
      </c>
      <c r="H151" s="212" t="s">
        <v>62</v>
      </c>
      <c r="I151" s="335" t="s">
        <v>7</v>
      </c>
      <c r="J151" s="335" t="s">
        <v>7</v>
      </c>
      <c r="K151" s="212" t="s">
        <v>62</v>
      </c>
      <c r="L151" s="335" t="s">
        <v>7</v>
      </c>
      <c r="M151" s="335" t="s">
        <v>7</v>
      </c>
      <c r="N151" s="193" t="s">
        <v>62</v>
      </c>
      <c r="O151" s="336" t="s">
        <v>7</v>
      </c>
      <c r="P151" s="208">
        <f>MAX(D151:O151)</f>
        <v>0</v>
      </c>
      <c r="Q151" s="337" t="s">
        <v>62</v>
      </c>
      <c r="R151" s="338" t="s">
        <v>349</v>
      </c>
      <c r="S151" s="180">
        <v>2E-3</v>
      </c>
      <c r="T151" s="180">
        <v>1.0000000000000001E-5</v>
      </c>
    </row>
    <row r="152" spans="2:20" ht="24.95" customHeight="1" x14ac:dyDescent="0.2">
      <c r="B152" s="205" t="s">
        <v>326</v>
      </c>
      <c r="C152" s="183" t="s">
        <v>22</v>
      </c>
      <c r="D152" s="339" t="s">
        <v>7</v>
      </c>
      <c r="E152" s="193" t="s">
        <v>288</v>
      </c>
      <c r="F152" s="288" t="s">
        <v>7</v>
      </c>
      <c r="G152" s="288" t="s">
        <v>7</v>
      </c>
      <c r="H152" s="335" t="s">
        <v>288</v>
      </c>
      <c r="I152" s="288" t="s">
        <v>7</v>
      </c>
      <c r="J152" s="288" t="s">
        <v>7</v>
      </c>
      <c r="K152" s="212" t="s">
        <v>288</v>
      </c>
      <c r="L152" s="288" t="s">
        <v>7</v>
      </c>
      <c r="M152" s="288" t="s">
        <v>7</v>
      </c>
      <c r="N152" s="193" t="s">
        <v>288</v>
      </c>
      <c r="O152" s="340" t="s">
        <v>7</v>
      </c>
      <c r="P152" s="208" t="s">
        <v>325</v>
      </c>
      <c r="Q152" s="337" t="s">
        <v>62</v>
      </c>
      <c r="R152" s="338" t="s">
        <v>325</v>
      </c>
      <c r="S152" s="180">
        <v>0.1</v>
      </c>
      <c r="T152" s="180">
        <v>0.01</v>
      </c>
    </row>
    <row r="153" spans="2:20" ht="24.95" customHeight="1" x14ac:dyDescent="0.2">
      <c r="B153" s="205" t="s">
        <v>327</v>
      </c>
      <c r="C153" s="183" t="s">
        <v>22</v>
      </c>
      <c r="D153" s="339" t="s">
        <v>7</v>
      </c>
      <c r="E153" s="288">
        <v>2E-3</v>
      </c>
      <c r="F153" s="288" t="s">
        <v>7</v>
      </c>
      <c r="G153" s="288" t="s">
        <v>7</v>
      </c>
      <c r="H153" s="288">
        <v>1E-3</v>
      </c>
      <c r="I153" s="288" t="s">
        <v>7</v>
      </c>
      <c r="J153" s="288" t="s">
        <v>7</v>
      </c>
      <c r="K153" s="212" t="s">
        <v>62</v>
      </c>
      <c r="L153" s="288" t="s">
        <v>7</v>
      </c>
      <c r="M153" s="288" t="s">
        <v>7</v>
      </c>
      <c r="N153" s="181" t="s">
        <v>62</v>
      </c>
      <c r="O153" s="340" t="s">
        <v>7</v>
      </c>
      <c r="P153" s="208" t="s">
        <v>62</v>
      </c>
      <c r="Q153" s="337" t="s">
        <v>62</v>
      </c>
      <c r="R153" s="338" t="s">
        <v>62</v>
      </c>
      <c r="S153" s="199">
        <v>1</v>
      </c>
      <c r="T153" s="211">
        <v>1E-3</v>
      </c>
    </row>
    <row r="154" spans="2:20" ht="24.95" customHeight="1" x14ac:dyDescent="0.2">
      <c r="B154" s="205" t="s">
        <v>328</v>
      </c>
      <c r="C154" s="183" t="s">
        <v>22</v>
      </c>
      <c r="D154" s="167">
        <v>4.0000000000000001E-3</v>
      </c>
      <c r="E154" s="168">
        <v>3.8999999999999998E-3</v>
      </c>
      <c r="F154" s="168" t="s">
        <v>62</v>
      </c>
      <c r="G154" s="168" t="s">
        <v>7</v>
      </c>
      <c r="H154" s="335">
        <v>2.2000000000000001E-3</v>
      </c>
      <c r="I154" s="335" t="s">
        <v>62</v>
      </c>
      <c r="J154" s="335" t="s">
        <v>62</v>
      </c>
      <c r="K154" s="212">
        <v>2E-3</v>
      </c>
      <c r="L154" s="212">
        <v>4.3E-3</v>
      </c>
      <c r="M154" s="212">
        <v>2.5999999999999999E-3</v>
      </c>
      <c r="N154" s="212">
        <v>5.1999999999999998E-3</v>
      </c>
      <c r="O154" s="336">
        <v>2.3999999999999998E-3</v>
      </c>
      <c r="P154" s="208">
        <f>MAX(D154:O154)</f>
        <v>5.1999999999999998E-3</v>
      </c>
      <c r="Q154" s="337">
        <f>MIN(D154:O154)</f>
        <v>2E-3</v>
      </c>
      <c r="R154" s="338">
        <f>AVERAGE(D154:O154)</f>
        <v>3.3250000000000003E-3</v>
      </c>
      <c r="S154" s="180">
        <v>0.05</v>
      </c>
      <c r="T154" s="180">
        <v>2E-3</v>
      </c>
    </row>
    <row r="155" spans="2:20" ht="24.95" customHeight="1" x14ac:dyDescent="0.2">
      <c r="B155" s="205" t="s">
        <v>360</v>
      </c>
      <c r="C155" s="183" t="s">
        <v>22</v>
      </c>
      <c r="D155" s="339" t="s">
        <v>7</v>
      </c>
      <c r="E155" s="168" t="s">
        <v>62</v>
      </c>
      <c r="F155" s="288" t="s">
        <v>7</v>
      </c>
      <c r="G155" s="335" t="s">
        <v>7</v>
      </c>
      <c r="H155" s="335" t="s">
        <v>62</v>
      </c>
      <c r="I155" s="335" t="s">
        <v>7</v>
      </c>
      <c r="J155" s="335" t="s">
        <v>7</v>
      </c>
      <c r="K155" s="212" t="s">
        <v>62</v>
      </c>
      <c r="L155" s="335" t="s">
        <v>7</v>
      </c>
      <c r="M155" s="335" t="s">
        <v>7</v>
      </c>
      <c r="N155" s="212" t="s">
        <v>62</v>
      </c>
      <c r="O155" s="340" t="s">
        <v>7</v>
      </c>
      <c r="P155" s="208">
        <f>MAX(D155:O155)</f>
        <v>0</v>
      </c>
      <c r="Q155" s="337">
        <f>MIN(D155:O155)</f>
        <v>0</v>
      </c>
      <c r="R155" s="338" t="s">
        <v>62</v>
      </c>
      <c r="S155" s="166" t="s">
        <v>6</v>
      </c>
      <c r="T155" s="180">
        <v>2E-3</v>
      </c>
    </row>
    <row r="156" spans="2:20" ht="24.95" customHeight="1" x14ac:dyDescent="0.2">
      <c r="B156" s="205" t="s">
        <v>361</v>
      </c>
      <c r="C156" s="183" t="s">
        <v>22</v>
      </c>
      <c r="D156" s="334" t="s">
        <v>7</v>
      </c>
      <c r="E156" s="341" t="s">
        <v>62</v>
      </c>
      <c r="F156" s="335" t="s">
        <v>7</v>
      </c>
      <c r="G156" s="192" t="s">
        <v>7</v>
      </c>
      <c r="H156" s="335">
        <v>8.0000000000000004E-4</v>
      </c>
      <c r="I156" s="192" t="s">
        <v>7</v>
      </c>
      <c r="J156" s="192" t="s">
        <v>7</v>
      </c>
      <c r="K156" s="212">
        <v>4.0000000000000002E-4</v>
      </c>
      <c r="L156" s="192" t="s">
        <v>7</v>
      </c>
      <c r="M156" s="192" t="s">
        <v>7</v>
      </c>
      <c r="N156" s="212" t="s">
        <v>62</v>
      </c>
      <c r="O156" s="336" t="s">
        <v>7</v>
      </c>
      <c r="P156" s="214" t="s">
        <v>62</v>
      </c>
      <c r="Q156" s="337" t="s">
        <v>62</v>
      </c>
      <c r="R156" s="342" t="s">
        <v>62</v>
      </c>
      <c r="S156" s="180">
        <v>5.0000000000000001E-3</v>
      </c>
      <c r="T156" s="180">
        <v>2.0000000000000001E-4</v>
      </c>
    </row>
    <row r="157" spans="2:20" ht="24.95" customHeight="1" x14ac:dyDescent="0.2">
      <c r="B157" s="216" t="s">
        <v>331</v>
      </c>
      <c r="C157" s="217" t="s">
        <v>22</v>
      </c>
      <c r="D157" s="334" t="s">
        <v>7</v>
      </c>
      <c r="E157" s="168">
        <v>10.87</v>
      </c>
      <c r="F157" s="335" t="s">
        <v>7</v>
      </c>
      <c r="G157" s="288" t="s">
        <v>7</v>
      </c>
      <c r="H157" s="181">
        <v>2.62</v>
      </c>
      <c r="I157" s="288" t="s">
        <v>7</v>
      </c>
      <c r="J157" s="288" t="s">
        <v>7</v>
      </c>
      <c r="K157" s="181">
        <v>2.5499999999999998</v>
      </c>
      <c r="L157" s="288" t="s">
        <v>7</v>
      </c>
      <c r="M157" s="288" t="s">
        <v>7</v>
      </c>
      <c r="N157" s="181">
        <v>2.92</v>
      </c>
      <c r="O157" s="336" t="s">
        <v>7</v>
      </c>
      <c r="P157" s="163">
        <f>MAX(D157:O157)</f>
        <v>10.87</v>
      </c>
      <c r="Q157" s="231">
        <f>MIN(D157:O157)</f>
        <v>2.5499999999999998</v>
      </c>
      <c r="R157" s="232">
        <f t="shared" ref="R157:R172" si="18">AVERAGE(D157:O157)</f>
        <v>4.74</v>
      </c>
      <c r="S157" s="222" t="s">
        <v>6</v>
      </c>
      <c r="T157" s="222" t="s">
        <v>6</v>
      </c>
    </row>
    <row r="158" spans="2:20" ht="24.95" customHeight="1" x14ac:dyDescent="0.2">
      <c r="B158" s="216" t="s">
        <v>332</v>
      </c>
      <c r="C158" s="217" t="s">
        <v>22</v>
      </c>
      <c r="D158" s="334" t="s">
        <v>7</v>
      </c>
      <c r="E158" s="168">
        <v>3.21</v>
      </c>
      <c r="F158" s="335" t="s">
        <v>7</v>
      </c>
      <c r="G158" s="288" t="s">
        <v>7</v>
      </c>
      <c r="H158" s="181">
        <v>1.51</v>
      </c>
      <c r="I158" s="288" t="s">
        <v>7</v>
      </c>
      <c r="J158" s="288" t="s">
        <v>7</v>
      </c>
      <c r="K158" s="181">
        <v>1.64</v>
      </c>
      <c r="L158" s="288" t="s">
        <v>7</v>
      </c>
      <c r="M158" s="288" t="s">
        <v>7</v>
      </c>
      <c r="N158" s="181">
        <v>1.8</v>
      </c>
      <c r="O158" s="336" t="s">
        <v>7</v>
      </c>
      <c r="P158" s="163">
        <f>MAX(D158:O158)</f>
        <v>3.21</v>
      </c>
      <c r="Q158" s="231">
        <f>MIN(D158:O158)</f>
        <v>1.51</v>
      </c>
      <c r="R158" s="232">
        <f t="shared" si="18"/>
        <v>2.04</v>
      </c>
      <c r="S158" s="222" t="s">
        <v>6</v>
      </c>
      <c r="T158" s="222">
        <v>8.0000000000000002E-3</v>
      </c>
    </row>
    <row r="159" spans="2:20" ht="24.95" customHeight="1" x14ac:dyDescent="0.2">
      <c r="B159" s="174" t="s">
        <v>41</v>
      </c>
      <c r="C159" s="183" t="s">
        <v>22</v>
      </c>
      <c r="D159" s="343">
        <v>2.4</v>
      </c>
      <c r="E159" s="169">
        <v>2.6</v>
      </c>
      <c r="F159" s="169">
        <v>2.1</v>
      </c>
      <c r="G159" s="169" t="s">
        <v>7</v>
      </c>
      <c r="H159" s="169">
        <v>1.4</v>
      </c>
      <c r="I159" s="169">
        <v>2.8</v>
      </c>
      <c r="J159" s="169">
        <v>1.7</v>
      </c>
      <c r="K159" s="169">
        <v>1.3</v>
      </c>
      <c r="L159" s="169">
        <v>1.7</v>
      </c>
      <c r="M159" s="169">
        <v>1.6</v>
      </c>
      <c r="N159" s="169">
        <v>1.5</v>
      </c>
      <c r="O159" s="275">
        <v>1.5</v>
      </c>
      <c r="P159" s="171">
        <f t="shared" ref="P159:P168" si="19">MAX(D159:O159)</f>
        <v>2.8</v>
      </c>
      <c r="Q159" s="224">
        <f t="shared" ref="Q159:Q168" si="20">MIN(D159:O159)</f>
        <v>1.3</v>
      </c>
      <c r="R159" s="225">
        <f t="shared" si="18"/>
        <v>1.8727272727272728</v>
      </c>
      <c r="S159" s="226" t="s">
        <v>6</v>
      </c>
      <c r="T159" s="204" t="s">
        <v>6</v>
      </c>
    </row>
    <row r="160" spans="2:20" ht="24.95" customHeight="1" x14ac:dyDescent="0.2">
      <c r="B160" s="174" t="s">
        <v>333</v>
      </c>
      <c r="C160" s="175" t="s">
        <v>22</v>
      </c>
      <c r="D160" s="203">
        <v>1.9</v>
      </c>
      <c r="E160" s="203">
        <v>1.9</v>
      </c>
      <c r="F160" s="203">
        <v>1.5</v>
      </c>
      <c r="G160" s="203" t="s">
        <v>7</v>
      </c>
      <c r="H160" s="203">
        <v>0.8</v>
      </c>
      <c r="I160" s="203">
        <v>1</v>
      </c>
      <c r="J160" s="203">
        <v>1.2</v>
      </c>
      <c r="K160" s="203">
        <v>0.8</v>
      </c>
      <c r="L160" s="203">
        <v>1</v>
      </c>
      <c r="M160" s="203">
        <v>1.2</v>
      </c>
      <c r="N160" s="203">
        <v>1.1000000000000001</v>
      </c>
      <c r="O160" s="203">
        <v>1</v>
      </c>
      <c r="P160" s="171">
        <f>MAX(D160:O160)</f>
        <v>1.9</v>
      </c>
      <c r="Q160" s="224">
        <f>MIN(D160:O160)</f>
        <v>0.8</v>
      </c>
      <c r="R160" s="225">
        <f t="shared" si="18"/>
        <v>1.218181818181818</v>
      </c>
      <c r="S160" s="226"/>
      <c r="T160" s="226"/>
    </row>
    <row r="161" spans="2:20" ht="24.95" customHeight="1" x14ac:dyDescent="0.2">
      <c r="B161" s="174" t="s">
        <v>42</v>
      </c>
      <c r="C161" s="175" t="s">
        <v>22</v>
      </c>
      <c r="D161" s="227">
        <v>6.3299999999999995E-2</v>
      </c>
      <c r="E161" s="193">
        <v>6.6699999999999995E-2</v>
      </c>
      <c r="F161" s="193">
        <v>3.9699999999999999E-2</v>
      </c>
      <c r="G161" s="227" t="s">
        <v>7</v>
      </c>
      <c r="H161" s="227">
        <v>2.6700000000000002E-2</v>
      </c>
      <c r="I161" s="227">
        <v>2.98E-2</v>
      </c>
      <c r="J161" s="227">
        <v>2.41E-2</v>
      </c>
      <c r="K161" s="227">
        <v>2.6200000000000001E-2</v>
      </c>
      <c r="L161" s="227">
        <v>3.6900000000000002E-2</v>
      </c>
      <c r="M161" s="227">
        <v>3.7100000000000001E-2</v>
      </c>
      <c r="N161" s="227">
        <v>3.0700000000000002E-2</v>
      </c>
      <c r="O161" s="227">
        <v>3.3500000000000002E-2</v>
      </c>
      <c r="P161" s="228">
        <f>MAX(D161:O161)</f>
        <v>6.6699999999999995E-2</v>
      </c>
      <c r="Q161" s="229">
        <f>MIN(D161:O161)</f>
        <v>2.41E-2</v>
      </c>
      <c r="R161" s="230">
        <f t="shared" si="18"/>
        <v>3.7700000000000004E-2</v>
      </c>
      <c r="S161" s="226"/>
      <c r="T161" s="226"/>
    </row>
    <row r="162" spans="2:20" ht="24.95" customHeight="1" x14ac:dyDescent="0.2">
      <c r="B162" s="174" t="s">
        <v>43</v>
      </c>
      <c r="C162" s="175" t="s">
        <v>44</v>
      </c>
      <c r="D162" s="192">
        <v>3.4</v>
      </c>
      <c r="E162" s="193">
        <v>3.48</v>
      </c>
      <c r="F162" s="193">
        <v>2.58</v>
      </c>
      <c r="G162" s="193" t="s">
        <v>7</v>
      </c>
      <c r="H162" s="192">
        <v>3.41</v>
      </c>
      <c r="I162" s="192">
        <v>2.9</v>
      </c>
      <c r="J162" s="192">
        <v>2.09</v>
      </c>
      <c r="K162" s="192">
        <v>3.39</v>
      </c>
      <c r="L162" s="192">
        <v>3.56</v>
      </c>
      <c r="M162" s="192">
        <v>3.11</v>
      </c>
      <c r="N162" s="192">
        <v>2.67</v>
      </c>
      <c r="O162" s="192">
        <v>3.44</v>
      </c>
      <c r="P162" s="163">
        <f>MAX(D162:O162)</f>
        <v>3.56</v>
      </c>
      <c r="Q162" s="231">
        <f>MIN(D162:O162)</f>
        <v>2.09</v>
      </c>
      <c r="R162" s="232">
        <f t="shared" si="18"/>
        <v>3.0936363636363633</v>
      </c>
      <c r="S162" s="226"/>
      <c r="T162" s="226"/>
    </row>
    <row r="163" spans="2:20" ht="24.95" customHeight="1" x14ac:dyDescent="0.2">
      <c r="B163" s="191" t="s">
        <v>335</v>
      </c>
      <c r="C163" s="183" t="s">
        <v>22</v>
      </c>
      <c r="D163" s="182">
        <v>6.85</v>
      </c>
      <c r="E163" s="181">
        <v>7.18</v>
      </c>
      <c r="F163" s="181">
        <v>7.55</v>
      </c>
      <c r="G163" s="181">
        <v>7.45</v>
      </c>
      <c r="H163" s="181">
        <v>7.16</v>
      </c>
      <c r="I163" s="181">
        <v>7.38</v>
      </c>
      <c r="J163" s="181">
        <v>7.39</v>
      </c>
      <c r="K163" s="181">
        <v>7.58</v>
      </c>
      <c r="L163" s="181">
        <v>7.24</v>
      </c>
      <c r="M163" s="181">
        <v>6.96</v>
      </c>
      <c r="N163" s="181">
        <v>6.94</v>
      </c>
      <c r="O163" s="281">
        <v>7.17</v>
      </c>
      <c r="P163" s="171">
        <f t="shared" si="19"/>
        <v>7.58</v>
      </c>
      <c r="Q163" s="224">
        <f t="shared" si="20"/>
        <v>6.85</v>
      </c>
      <c r="R163" s="225">
        <f t="shared" si="18"/>
        <v>7.2374999999999998</v>
      </c>
      <c r="S163" s="204" t="s">
        <v>46</v>
      </c>
      <c r="T163" s="204" t="s">
        <v>6</v>
      </c>
    </row>
    <row r="164" spans="2:20" ht="24.95" customHeight="1" x14ac:dyDescent="0.2">
      <c r="B164" s="174" t="s">
        <v>47</v>
      </c>
      <c r="C164" s="183" t="s">
        <v>22</v>
      </c>
      <c r="D164" s="343">
        <v>0.9</v>
      </c>
      <c r="E164" s="168">
        <v>1.7</v>
      </c>
      <c r="F164" s="169">
        <v>2.1</v>
      </c>
      <c r="G164" s="168" t="s">
        <v>7</v>
      </c>
      <c r="H164" s="169">
        <v>1.5</v>
      </c>
      <c r="I164" s="169">
        <v>1.1000000000000001</v>
      </c>
      <c r="J164" s="169">
        <v>1.7</v>
      </c>
      <c r="K164" s="169">
        <v>0.8</v>
      </c>
      <c r="L164" s="169">
        <v>1.2</v>
      </c>
      <c r="M164" s="169">
        <v>1.3</v>
      </c>
      <c r="N164" s="169">
        <v>1.7</v>
      </c>
      <c r="O164" s="275">
        <v>1</v>
      </c>
      <c r="P164" s="171">
        <f t="shared" si="19"/>
        <v>2.1</v>
      </c>
      <c r="Q164" s="224">
        <f t="shared" si="20"/>
        <v>0.8</v>
      </c>
      <c r="R164" s="225">
        <f t="shared" si="18"/>
        <v>1.3636363636363635</v>
      </c>
      <c r="S164" s="204" t="s">
        <v>48</v>
      </c>
      <c r="T164" s="235" t="s">
        <v>6</v>
      </c>
    </row>
    <row r="165" spans="2:20" ht="24.95" customHeight="1" x14ac:dyDescent="0.2">
      <c r="B165" s="236" t="s">
        <v>49</v>
      </c>
      <c r="C165" s="322" t="s">
        <v>50</v>
      </c>
      <c r="D165" s="344">
        <v>10462</v>
      </c>
      <c r="E165" s="295">
        <v>8664</v>
      </c>
      <c r="F165" s="295">
        <v>12033</v>
      </c>
      <c r="G165" s="295" t="s">
        <v>7</v>
      </c>
      <c r="H165" s="295">
        <v>9208</v>
      </c>
      <c r="I165" s="295">
        <v>8164</v>
      </c>
      <c r="J165" s="295">
        <v>6586</v>
      </c>
      <c r="K165" s="295">
        <v>5298</v>
      </c>
      <c r="L165" s="295">
        <v>10462</v>
      </c>
      <c r="M165" s="295">
        <v>17329</v>
      </c>
      <c r="N165" s="295">
        <v>12997</v>
      </c>
      <c r="O165" s="345">
        <v>10462</v>
      </c>
      <c r="P165" s="238">
        <f>MAX(D165:O165)</f>
        <v>17329</v>
      </c>
      <c r="Q165" s="302">
        <f t="shared" si="20"/>
        <v>5298</v>
      </c>
      <c r="R165" s="303">
        <f t="shared" si="18"/>
        <v>10151.363636363636</v>
      </c>
      <c r="S165" s="235" t="s">
        <v>51</v>
      </c>
      <c r="T165" s="235" t="s">
        <v>6</v>
      </c>
    </row>
    <row r="166" spans="2:20" ht="24.95" customHeight="1" x14ac:dyDescent="0.2">
      <c r="B166" s="236" t="s">
        <v>52</v>
      </c>
      <c r="C166" s="183" t="s">
        <v>50</v>
      </c>
      <c r="D166" s="167">
        <v>784</v>
      </c>
      <c r="E166" s="168">
        <v>428</v>
      </c>
      <c r="F166" s="168">
        <v>520</v>
      </c>
      <c r="G166" s="168" t="s">
        <v>7</v>
      </c>
      <c r="H166" s="295">
        <v>743</v>
      </c>
      <c r="I166" s="295">
        <v>211</v>
      </c>
      <c r="J166" s="295">
        <v>563</v>
      </c>
      <c r="K166" s="295">
        <v>1860</v>
      </c>
      <c r="L166" s="295">
        <v>399</v>
      </c>
      <c r="M166" s="295">
        <v>435</v>
      </c>
      <c r="N166" s="295">
        <v>862</v>
      </c>
      <c r="O166" s="345">
        <v>2282</v>
      </c>
      <c r="P166" s="238">
        <f t="shared" si="19"/>
        <v>2282</v>
      </c>
      <c r="Q166" s="302">
        <f t="shared" si="20"/>
        <v>211</v>
      </c>
      <c r="R166" s="303">
        <f t="shared" si="18"/>
        <v>826.09090909090912</v>
      </c>
      <c r="S166" s="235" t="s">
        <v>53</v>
      </c>
      <c r="T166" s="241" t="s">
        <v>7</v>
      </c>
    </row>
    <row r="167" spans="2:20" ht="24.95" customHeight="1" x14ac:dyDescent="0.2">
      <c r="B167" s="236" t="s">
        <v>383</v>
      </c>
      <c r="C167" s="175" t="s">
        <v>50</v>
      </c>
      <c r="D167" s="193">
        <v>20</v>
      </c>
      <c r="E167" s="193">
        <v>20</v>
      </c>
      <c r="F167" s="237">
        <v>119</v>
      </c>
      <c r="G167" s="237" t="s">
        <v>7</v>
      </c>
      <c r="H167" s="237">
        <v>187</v>
      </c>
      <c r="I167" s="237">
        <v>31</v>
      </c>
      <c r="J167" s="237">
        <v>31</v>
      </c>
      <c r="K167" s="237">
        <v>75</v>
      </c>
      <c r="L167" s="237">
        <v>10</v>
      </c>
      <c r="M167" s="237">
        <v>41</v>
      </c>
      <c r="N167" s="237">
        <v>31</v>
      </c>
      <c r="O167" s="237">
        <v>63</v>
      </c>
      <c r="P167" s="238">
        <f>MAX(D167:O167)</f>
        <v>187</v>
      </c>
      <c r="Q167" s="239">
        <f t="shared" si="20"/>
        <v>10</v>
      </c>
      <c r="R167" s="240">
        <f t="shared" si="18"/>
        <v>57.090909090909093</v>
      </c>
      <c r="S167" s="242"/>
      <c r="T167" s="242"/>
    </row>
    <row r="168" spans="2:20" ht="24.95" customHeight="1" x14ac:dyDescent="0.2">
      <c r="B168" s="185" t="s">
        <v>54</v>
      </c>
      <c r="C168" s="186" t="s">
        <v>346</v>
      </c>
      <c r="D168" s="344">
        <v>11600</v>
      </c>
      <c r="E168" s="295">
        <v>6000</v>
      </c>
      <c r="F168" s="346">
        <v>9200</v>
      </c>
      <c r="G168" s="295" t="s">
        <v>7</v>
      </c>
      <c r="H168" s="295">
        <v>19200</v>
      </c>
      <c r="I168" s="295">
        <v>25600</v>
      </c>
      <c r="J168" s="295">
        <v>13200</v>
      </c>
      <c r="K168" s="295">
        <v>15600</v>
      </c>
      <c r="L168" s="295">
        <v>15200</v>
      </c>
      <c r="M168" s="295">
        <v>18000</v>
      </c>
      <c r="N168" s="295">
        <v>20400</v>
      </c>
      <c r="O168" s="345">
        <v>12900</v>
      </c>
      <c r="P168" s="296">
        <f t="shared" si="19"/>
        <v>25600</v>
      </c>
      <c r="Q168" s="297">
        <f t="shared" si="20"/>
        <v>6000</v>
      </c>
      <c r="R168" s="298">
        <f t="shared" si="18"/>
        <v>15172.727272727272</v>
      </c>
      <c r="S168" s="347" t="s">
        <v>7</v>
      </c>
      <c r="T168" s="292" t="s">
        <v>7</v>
      </c>
    </row>
    <row r="169" spans="2:20" ht="24.95" customHeight="1" x14ac:dyDescent="0.2">
      <c r="B169" s="185" t="s">
        <v>55</v>
      </c>
      <c r="C169" s="186" t="s">
        <v>346</v>
      </c>
      <c r="D169" s="348">
        <v>7600</v>
      </c>
      <c r="E169" s="349">
        <v>3600</v>
      </c>
      <c r="F169" s="349">
        <v>6000</v>
      </c>
      <c r="G169" s="349" t="s">
        <v>7</v>
      </c>
      <c r="H169" s="349">
        <v>14400</v>
      </c>
      <c r="I169" s="349">
        <v>17200</v>
      </c>
      <c r="J169" s="349">
        <v>9600</v>
      </c>
      <c r="K169" s="349">
        <v>12400</v>
      </c>
      <c r="L169" s="349">
        <v>8800</v>
      </c>
      <c r="M169" s="349">
        <v>13600</v>
      </c>
      <c r="N169" s="349">
        <v>13200</v>
      </c>
      <c r="O169" s="350">
        <v>9700</v>
      </c>
      <c r="P169" s="296">
        <f>MAX(D169:O169)</f>
        <v>17200</v>
      </c>
      <c r="Q169" s="297">
        <f>MIN(D169:O169)</f>
        <v>3600</v>
      </c>
      <c r="R169" s="298">
        <f t="shared" si="18"/>
        <v>10554.545454545454</v>
      </c>
      <c r="S169" s="292" t="s">
        <v>7</v>
      </c>
      <c r="T169" s="299" t="s">
        <v>7</v>
      </c>
    </row>
    <row r="170" spans="2:20" ht="24.95" customHeight="1" x14ac:dyDescent="0.2">
      <c r="B170" s="185" t="s">
        <v>384</v>
      </c>
      <c r="C170" s="300" t="s">
        <v>346</v>
      </c>
      <c r="D170" s="351">
        <v>0</v>
      </c>
      <c r="E170" s="351">
        <v>0</v>
      </c>
      <c r="F170" s="291">
        <v>400</v>
      </c>
      <c r="G170" s="291" t="s">
        <v>7</v>
      </c>
      <c r="H170" s="291">
        <v>400</v>
      </c>
      <c r="I170" s="291">
        <v>0</v>
      </c>
      <c r="J170" s="291">
        <v>1600</v>
      </c>
      <c r="K170" s="291">
        <v>0</v>
      </c>
      <c r="L170" s="291">
        <v>400</v>
      </c>
      <c r="M170" s="291">
        <v>0</v>
      </c>
      <c r="N170" s="291">
        <v>0</v>
      </c>
      <c r="O170" s="301">
        <v>0</v>
      </c>
      <c r="P170" s="238">
        <f>MAX(D170:O170)</f>
        <v>1600</v>
      </c>
      <c r="Q170" s="302">
        <f>MIN(D170:O170)</f>
        <v>0</v>
      </c>
      <c r="R170" s="303">
        <f>AVERAGE(D170:O170)</f>
        <v>254.54545454545453</v>
      </c>
      <c r="S170" s="292" t="s">
        <v>7</v>
      </c>
      <c r="T170" s="292" t="s">
        <v>7</v>
      </c>
    </row>
    <row r="171" spans="2:20" ht="24.95" customHeight="1" x14ac:dyDescent="0.2">
      <c r="B171" s="236" t="s">
        <v>56</v>
      </c>
      <c r="C171" s="217" t="s">
        <v>57</v>
      </c>
      <c r="D171" s="182">
        <v>32.35</v>
      </c>
      <c r="E171" s="181">
        <v>36.119999999999997</v>
      </c>
      <c r="F171" s="181">
        <v>23.35</v>
      </c>
      <c r="G171" s="305">
        <v>9.26</v>
      </c>
      <c r="H171" s="305">
        <v>9.16</v>
      </c>
      <c r="I171" s="305">
        <v>10.38</v>
      </c>
      <c r="J171" s="305">
        <v>9.1999999999999993</v>
      </c>
      <c r="K171" s="305">
        <v>9.6999999999999993</v>
      </c>
      <c r="L171" s="305">
        <v>11.47</v>
      </c>
      <c r="M171" s="305">
        <v>12.74</v>
      </c>
      <c r="N171" s="305">
        <v>12.65</v>
      </c>
      <c r="O171" s="306">
        <v>12.4</v>
      </c>
      <c r="P171" s="249">
        <f>MAX(D171:O171)</f>
        <v>36.119999999999997</v>
      </c>
      <c r="Q171" s="250">
        <f>MIN(D171:O171)</f>
        <v>9.16</v>
      </c>
      <c r="R171" s="165">
        <f t="shared" si="18"/>
        <v>15.731666666666667</v>
      </c>
      <c r="S171" s="248" t="s">
        <v>6</v>
      </c>
      <c r="T171" s="190" t="s">
        <v>6</v>
      </c>
    </row>
    <row r="172" spans="2:20" ht="24.95" customHeight="1" x14ac:dyDescent="0.2">
      <c r="B172" s="236" t="s">
        <v>58</v>
      </c>
      <c r="C172" s="217" t="s">
        <v>339</v>
      </c>
      <c r="D172" s="182">
        <v>2.3199999999999998</v>
      </c>
      <c r="E172" s="181">
        <v>1.67</v>
      </c>
      <c r="F172" s="181">
        <v>2</v>
      </c>
      <c r="G172" s="305">
        <v>1.39</v>
      </c>
      <c r="H172" s="305">
        <v>2.2200000000000002</v>
      </c>
      <c r="I172" s="305">
        <v>1.9</v>
      </c>
      <c r="J172" s="305">
        <v>1.8</v>
      </c>
      <c r="K172" s="305">
        <v>1.35</v>
      </c>
      <c r="L172" s="305">
        <v>3.04</v>
      </c>
      <c r="M172" s="305">
        <v>2.4500000000000002</v>
      </c>
      <c r="N172" s="305">
        <v>1.65</v>
      </c>
      <c r="O172" s="306">
        <v>1.7</v>
      </c>
      <c r="P172" s="249">
        <f>MAX(D172:O172)</f>
        <v>3.04</v>
      </c>
      <c r="Q172" s="250">
        <f>MIN(D172:O172)</f>
        <v>1.35</v>
      </c>
      <c r="R172" s="165">
        <f t="shared" si="18"/>
        <v>1.9574999999999998</v>
      </c>
      <c r="S172" s="248" t="s">
        <v>6</v>
      </c>
      <c r="T172" s="352" t="s">
        <v>6</v>
      </c>
    </row>
    <row r="173" spans="2:20" ht="24.95" customHeight="1" thickBot="1" x14ac:dyDescent="0.25">
      <c r="B173" s="253" t="s">
        <v>59</v>
      </c>
      <c r="C173" s="254" t="s">
        <v>60</v>
      </c>
      <c r="D173" s="255">
        <v>72</v>
      </c>
      <c r="E173" s="256">
        <v>71</v>
      </c>
      <c r="F173" s="256">
        <v>64</v>
      </c>
      <c r="G173" s="258" t="s">
        <v>7</v>
      </c>
      <c r="H173" s="258">
        <v>70</v>
      </c>
      <c r="I173" s="258">
        <v>76</v>
      </c>
      <c r="J173" s="258">
        <v>72</v>
      </c>
      <c r="K173" s="258">
        <v>72</v>
      </c>
      <c r="L173" s="258">
        <v>74</v>
      </c>
      <c r="M173" s="258">
        <v>71</v>
      </c>
      <c r="N173" s="258">
        <v>68</v>
      </c>
      <c r="O173" s="309">
        <v>70</v>
      </c>
      <c r="P173" s="310">
        <f>MAX(D173:O173)</f>
        <v>76</v>
      </c>
      <c r="Q173" s="311">
        <f>MIN(D173:O173)</f>
        <v>64</v>
      </c>
      <c r="R173" s="312">
        <f>AVERAGE(D173:O173)</f>
        <v>70.909090909090907</v>
      </c>
      <c r="S173" s="313" t="s">
        <v>6</v>
      </c>
      <c r="T173" s="314" t="s">
        <v>7</v>
      </c>
    </row>
    <row r="174" spans="2:20" ht="24.95" customHeight="1" x14ac:dyDescent="0.2">
      <c r="B174" s="261" t="s">
        <v>340</v>
      </c>
      <c r="C174" s="262"/>
      <c r="D174" s="263"/>
      <c r="E174" s="263"/>
      <c r="F174" s="263"/>
      <c r="G174" s="263"/>
      <c r="H174" s="263"/>
      <c r="I174" s="263"/>
      <c r="J174" s="263"/>
      <c r="K174" s="263"/>
      <c r="L174" s="263"/>
      <c r="M174" s="263"/>
      <c r="N174" s="263"/>
      <c r="O174" s="263"/>
      <c r="P174" s="263"/>
      <c r="Q174" s="263"/>
      <c r="R174" s="263"/>
      <c r="S174" s="262"/>
    </row>
    <row r="175" spans="2:20" ht="24.95" customHeight="1" x14ac:dyDescent="0.2">
      <c r="B175" s="138" t="s">
        <v>351</v>
      </c>
    </row>
    <row r="176" spans="2:20" ht="24.95" customHeight="1" x14ac:dyDescent="0.2">
      <c r="B176" s="265" t="s">
        <v>374</v>
      </c>
    </row>
    <row r="178" spans="2:20" ht="24.95" customHeight="1" thickBot="1" x14ac:dyDescent="0.25">
      <c r="B178" s="140" t="str">
        <f>"คุณภาพน้ำดิบหน้าโรงงานผลิตน้ำมหาสวัสดิ์ ประจำปีงบประมาณ "&amp;B1&amp;""</f>
        <v>คุณภาพน้ำดิบหน้าโรงงานผลิตน้ำมหาสวัสดิ์ ประจำปีงบประมาณ 2565</v>
      </c>
    </row>
    <row r="179" spans="2:20" ht="24.95" customHeight="1" thickBot="1" x14ac:dyDescent="0.25">
      <c r="B179" s="142" t="s">
        <v>0</v>
      </c>
      <c r="C179" s="315" t="s">
        <v>1</v>
      </c>
      <c r="D179" s="266">
        <v>44470</v>
      </c>
      <c r="E179" s="266">
        <v>44502</v>
      </c>
      <c r="F179" s="266">
        <v>44534</v>
      </c>
      <c r="G179" s="266">
        <v>44566</v>
      </c>
      <c r="H179" s="266">
        <v>44598</v>
      </c>
      <c r="I179" s="266">
        <v>44630</v>
      </c>
      <c r="J179" s="266">
        <v>44662</v>
      </c>
      <c r="K179" s="266">
        <v>44694</v>
      </c>
      <c r="L179" s="266">
        <v>44726</v>
      </c>
      <c r="M179" s="266">
        <v>44758</v>
      </c>
      <c r="N179" s="266">
        <v>44790</v>
      </c>
      <c r="O179" s="266">
        <v>44822</v>
      </c>
      <c r="P179" s="144" t="s">
        <v>309</v>
      </c>
      <c r="Q179" s="316" t="s">
        <v>310</v>
      </c>
      <c r="R179" s="317" t="s">
        <v>311</v>
      </c>
      <c r="S179" s="147" t="s">
        <v>312</v>
      </c>
      <c r="T179" s="147" t="s">
        <v>171</v>
      </c>
    </row>
    <row r="180" spans="2:20" ht="24.95" customHeight="1" x14ac:dyDescent="0.2">
      <c r="B180" s="353" t="s">
        <v>5</v>
      </c>
      <c r="C180" s="318"/>
      <c r="D180" s="319">
        <v>5</v>
      </c>
      <c r="E180" s="269">
        <v>2</v>
      </c>
      <c r="F180" s="269">
        <v>2</v>
      </c>
      <c r="G180" s="269">
        <v>6</v>
      </c>
      <c r="H180" s="269">
        <v>3</v>
      </c>
      <c r="I180" s="269">
        <v>2</v>
      </c>
      <c r="J180" s="269">
        <v>21</v>
      </c>
      <c r="K180" s="269">
        <v>12</v>
      </c>
      <c r="L180" s="269">
        <v>2</v>
      </c>
      <c r="M180" s="269">
        <v>7</v>
      </c>
      <c r="N180" s="269">
        <v>3</v>
      </c>
      <c r="O180" s="271">
        <v>6</v>
      </c>
      <c r="P180" s="154" t="s">
        <v>7</v>
      </c>
      <c r="Q180" s="320" t="s">
        <v>7</v>
      </c>
      <c r="R180" s="321" t="s">
        <v>7</v>
      </c>
      <c r="S180" s="157" t="s">
        <v>6</v>
      </c>
      <c r="T180" s="157" t="s">
        <v>6</v>
      </c>
    </row>
    <row r="181" spans="2:20" ht="24.95" customHeight="1" x14ac:dyDescent="0.2">
      <c r="B181" s="158" t="s">
        <v>8</v>
      </c>
      <c r="C181" s="354" t="s">
        <v>9</v>
      </c>
      <c r="D181" s="355">
        <v>10.3</v>
      </c>
      <c r="E181" s="168">
        <v>10.1</v>
      </c>
      <c r="F181" s="272">
        <v>10</v>
      </c>
      <c r="G181" s="272">
        <v>9.5</v>
      </c>
      <c r="H181" s="272">
        <v>10.050000000000001</v>
      </c>
      <c r="I181" s="272">
        <v>10.28</v>
      </c>
      <c r="J181" s="272">
        <v>10.119999999999999</v>
      </c>
      <c r="K181" s="272">
        <v>10.119999999999999</v>
      </c>
      <c r="L181" s="272">
        <v>9.58</v>
      </c>
      <c r="M181" s="272">
        <v>10.029999999999999</v>
      </c>
      <c r="N181" s="272">
        <v>9.51</v>
      </c>
      <c r="O181" s="273">
        <v>10.130000000000001</v>
      </c>
      <c r="P181" s="356" t="s">
        <v>7</v>
      </c>
      <c r="Q181" s="357" t="s">
        <v>7</v>
      </c>
      <c r="R181" s="358" t="s">
        <v>7</v>
      </c>
      <c r="S181" s="166" t="s">
        <v>6</v>
      </c>
      <c r="T181" s="166" t="s">
        <v>6</v>
      </c>
    </row>
    <row r="182" spans="2:20" ht="24.95" customHeight="1" x14ac:dyDescent="0.2">
      <c r="B182" s="158" t="s">
        <v>313</v>
      </c>
      <c r="C182" s="322" t="s">
        <v>11</v>
      </c>
      <c r="D182" s="359">
        <v>30.5</v>
      </c>
      <c r="E182" s="168">
        <v>28.1</v>
      </c>
      <c r="F182" s="168">
        <v>24.2</v>
      </c>
      <c r="G182" s="168">
        <v>25.4</v>
      </c>
      <c r="H182" s="168">
        <v>26.4</v>
      </c>
      <c r="I182" s="169">
        <v>26.9</v>
      </c>
      <c r="J182" s="169">
        <v>27.3</v>
      </c>
      <c r="K182" s="169">
        <v>27</v>
      </c>
      <c r="L182" s="169">
        <v>30.6</v>
      </c>
      <c r="M182" s="169">
        <v>26.3</v>
      </c>
      <c r="N182" s="169">
        <v>28.3</v>
      </c>
      <c r="O182" s="275">
        <v>28.1</v>
      </c>
      <c r="P182" s="171">
        <f t="shared" ref="P182:P209" si="21">MAX(D182:O182)</f>
        <v>30.6</v>
      </c>
      <c r="Q182" s="224">
        <f t="shared" ref="Q182:Q209" si="22">MIN(D182:O182)</f>
        <v>24.2</v>
      </c>
      <c r="R182" s="225">
        <f t="shared" ref="R182:R209" si="23">AVERAGE(D182:O182)</f>
        <v>27.425000000000001</v>
      </c>
      <c r="S182" s="166" t="s">
        <v>6</v>
      </c>
      <c r="T182" s="166" t="s">
        <v>6</v>
      </c>
    </row>
    <row r="183" spans="2:20" ht="24.95" customHeight="1" x14ac:dyDescent="0.2">
      <c r="B183" s="174" t="s">
        <v>12</v>
      </c>
      <c r="C183" s="183" t="s">
        <v>13</v>
      </c>
      <c r="D183" s="167">
        <v>12</v>
      </c>
      <c r="E183" s="168">
        <v>13</v>
      </c>
      <c r="F183" s="168">
        <v>6</v>
      </c>
      <c r="G183" s="168">
        <v>3</v>
      </c>
      <c r="H183" s="168">
        <v>5</v>
      </c>
      <c r="I183" s="176">
        <v>4</v>
      </c>
      <c r="J183" s="176">
        <v>4</v>
      </c>
      <c r="K183" s="176">
        <v>5</v>
      </c>
      <c r="L183" s="176">
        <v>5</v>
      </c>
      <c r="M183" s="176">
        <v>5</v>
      </c>
      <c r="N183" s="176">
        <v>0</v>
      </c>
      <c r="O183" s="277">
        <v>4</v>
      </c>
      <c r="P183" s="177">
        <f>MAX(D183:O183)</f>
        <v>13</v>
      </c>
      <c r="Q183" s="323">
        <f>MIN(D183:O183)</f>
        <v>0</v>
      </c>
      <c r="R183" s="324">
        <f>AVERAGE(D183:O183)</f>
        <v>5.5</v>
      </c>
      <c r="S183" s="180" t="s">
        <v>7</v>
      </c>
      <c r="T183" s="180" t="s">
        <v>7</v>
      </c>
    </row>
    <row r="184" spans="2:20" ht="24.95" customHeight="1" x14ac:dyDescent="0.2">
      <c r="B184" s="174" t="s">
        <v>14</v>
      </c>
      <c r="C184" s="183"/>
      <c r="D184" s="167" t="s">
        <v>61</v>
      </c>
      <c r="E184" s="168" t="s">
        <v>61</v>
      </c>
      <c r="F184" s="168" t="s">
        <v>61</v>
      </c>
      <c r="G184" s="168" t="s">
        <v>61</v>
      </c>
      <c r="H184" s="168" t="s">
        <v>61</v>
      </c>
      <c r="I184" s="176" t="s">
        <v>61</v>
      </c>
      <c r="J184" s="176" t="s">
        <v>61</v>
      </c>
      <c r="K184" s="176" t="s">
        <v>61</v>
      </c>
      <c r="L184" s="176" t="s">
        <v>61</v>
      </c>
      <c r="M184" s="176" t="s">
        <v>61</v>
      </c>
      <c r="N184" s="176" t="s">
        <v>61</v>
      </c>
      <c r="O184" s="277" t="s">
        <v>61</v>
      </c>
      <c r="P184" s="171" t="s">
        <v>61</v>
      </c>
      <c r="Q184" s="224" t="s">
        <v>61</v>
      </c>
      <c r="R184" s="224" t="s">
        <v>61</v>
      </c>
      <c r="S184" s="180" t="s">
        <v>7</v>
      </c>
      <c r="T184" s="180" t="s">
        <v>7</v>
      </c>
    </row>
    <row r="185" spans="2:20" ht="24.95" customHeight="1" x14ac:dyDescent="0.2">
      <c r="B185" s="174" t="s">
        <v>15</v>
      </c>
      <c r="C185" s="183" t="s">
        <v>315</v>
      </c>
      <c r="D185" s="343">
        <v>29.6</v>
      </c>
      <c r="E185" s="169">
        <v>28.1</v>
      </c>
      <c r="F185" s="169">
        <v>22.7</v>
      </c>
      <c r="G185" s="169">
        <v>31.1</v>
      </c>
      <c r="H185" s="169">
        <v>19.7</v>
      </c>
      <c r="I185" s="169">
        <v>17.399999999999999</v>
      </c>
      <c r="J185" s="169">
        <v>19.8</v>
      </c>
      <c r="K185" s="169">
        <v>18.600000000000001</v>
      </c>
      <c r="L185" s="169">
        <v>17.100000000000001</v>
      </c>
      <c r="M185" s="181">
        <v>19</v>
      </c>
      <c r="N185" s="181">
        <v>15.3</v>
      </c>
      <c r="O185" s="281">
        <v>13.6</v>
      </c>
      <c r="P185" s="171">
        <f t="shared" si="21"/>
        <v>31.1</v>
      </c>
      <c r="Q185" s="224">
        <f t="shared" si="22"/>
        <v>13.6</v>
      </c>
      <c r="R185" s="225">
        <f>AVERAGE(D185:O185)</f>
        <v>21</v>
      </c>
      <c r="S185" s="180" t="s">
        <v>7</v>
      </c>
      <c r="T185" s="180" t="s">
        <v>7</v>
      </c>
    </row>
    <row r="186" spans="2:20" ht="24.95" customHeight="1" x14ac:dyDescent="0.2">
      <c r="B186" s="174" t="s">
        <v>16</v>
      </c>
      <c r="C186" s="183"/>
      <c r="D186" s="167">
        <v>8.0500000000000007</v>
      </c>
      <c r="E186" s="168">
        <v>7.99</v>
      </c>
      <c r="F186" s="168">
        <v>8.27</v>
      </c>
      <c r="G186" s="168">
        <v>8.16</v>
      </c>
      <c r="H186" s="168">
        <v>8.25</v>
      </c>
      <c r="I186" s="181">
        <v>8.2799999999999994</v>
      </c>
      <c r="J186" s="181">
        <v>8.23</v>
      </c>
      <c r="K186" s="181">
        <v>7.75</v>
      </c>
      <c r="L186" s="181">
        <v>8.3000000000000007</v>
      </c>
      <c r="M186" s="181">
        <v>8.2799999999999994</v>
      </c>
      <c r="N186" s="181">
        <v>8.25</v>
      </c>
      <c r="O186" s="281">
        <v>8.15</v>
      </c>
      <c r="P186" s="163">
        <f t="shared" si="21"/>
        <v>8.3000000000000007</v>
      </c>
      <c r="Q186" s="231">
        <f t="shared" si="22"/>
        <v>7.75</v>
      </c>
      <c r="R186" s="232">
        <f t="shared" si="23"/>
        <v>8.163333333333334</v>
      </c>
      <c r="S186" s="166" t="s">
        <v>17</v>
      </c>
      <c r="T186" s="166" t="s">
        <v>6</v>
      </c>
    </row>
    <row r="187" spans="2:20" ht="24.95" customHeight="1" x14ac:dyDescent="0.2">
      <c r="B187" s="174" t="s">
        <v>359</v>
      </c>
      <c r="C187" s="183" t="s">
        <v>19</v>
      </c>
      <c r="D187" s="167">
        <v>299</v>
      </c>
      <c r="E187" s="168">
        <v>277</v>
      </c>
      <c r="F187" s="168">
        <v>291</v>
      </c>
      <c r="G187" s="168">
        <v>248</v>
      </c>
      <c r="H187" s="168">
        <v>226</v>
      </c>
      <c r="I187" s="176">
        <v>210</v>
      </c>
      <c r="J187" s="176">
        <v>195</v>
      </c>
      <c r="K187" s="176">
        <v>198</v>
      </c>
      <c r="L187" s="176">
        <v>216</v>
      </c>
      <c r="M187" s="176">
        <v>219</v>
      </c>
      <c r="N187" s="176">
        <v>214</v>
      </c>
      <c r="O187" s="277">
        <v>224</v>
      </c>
      <c r="P187" s="177">
        <f t="shared" si="21"/>
        <v>299</v>
      </c>
      <c r="Q187" s="323">
        <f t="shared" si="22"/>
        <v>195</v>
      </c>
      <c r="R187" s="324">
        <f t="shared" si="23"/>
        <v>234.75</v>
      </c>
      <c r="S187" s="180" t="s">
        <v>7</v>
      </c>
      <c r="T187" s="180" t="s">
        <v>7</v>
      </c>
    </row>
    <row r="188" spans="2:20" ht="24.95" customHeight="1" x14ac:dyDescent="0.2">
      <c r="B188" s="185" t="s">
        <v>365</v>
      </c>
      <c r="C188" s="186" t="s">
        <v>20</v>
      </c>
      <c r="D188" s="182">
        <v>0.13</v>
      </c>
      <c r="E188" s="181">
        <v>0.13</v>
      </c>
      <c r="F188" s="181">
        <v>0.14000000000000001</v>
      </c>
      <c r="G188" s="187">
        <v>0.11</v>
      </c>
      <c r="H188" s="187">
        <v>0.1</v>
      </c>
      <c r="I188" s="187">
        <v>0.1</v>
      </c>
      <c r="J188" s="188">
        <v>0.09</v>
      </c>
      <c r="K188" s="181">
        <v>0.09</v>
      </c>
      <c r="L188" s="187">
        <v>0.1</v>
      </c>
      <c r="M188" s="187">
        <v>0.1</v>
      </c>
      <c r="N188" s="187">
        <v>0.1</v>
      </c>
      <c r="O188" s="189">
        <v>0.1</v>
      </c>
      <c r="P188" s="163">
        <f>MAX(D188:O188)</f>
        <v>0.14000000000000001</v>
      </c>
      <c r="Q188" s="164">
        <f t="shared" si="22"/>
        <v>0.09</v>
      </c>
      <c r="R188" s="165">
        <f>AVERAGE(D188:O188)</f>
        <v>0.1075</v>
      </c>
      <c r="S188" s="190" t="s">
        <v>7</v>
      </c>
      <c r="T188" s="180" t="s">
        <v>7</v>
      </c>
    </row>
    <row r="189" spans="2:20" ht="24.95" customHeight="1" x14ac:dyDescent="0.2">
      <c r="B189" s="174" t="s">
        <v>21</v>
      </c>
      <c r="C189" s="183" t="s">
        <v>22</v>
      </c>
      <c r="D189" s="167">
        <v>111</v>
      </c>
      <c r="E189" s="168">
        <v>111</v>
      </c>
      <c r="F189" s="168">
        <v>115</v>
      </c>
      <c r="G189" s="168">
        <v>104</v>
      </c>
      <c r="H189" s="168">
        <v>99</v>
      </c>
      <c r="I189" s="176">
        <v>90</v>
      </c>
      <c r="J189" s="176">
        <v>85</v>
      </c>
      <c r="K189" s="176">
        <v>88</v>
      </c>
      <c r="L189" s="176">
        <v>89</v>
      </c>
      <c r="M189" s="176">
        <v>96</v>
      </c>
      <c r="N189" s="176">
        <v>103</v>
      </c>
      <c r="O189" s="277">
        <v>111</v>
      </c>
      <c r="P189" s="177">
        <f t="shared" si="21"/>
        <v>115</v>
      </c>
      <c r="Q189" s="323">
        <f t="shared" si="22"/>
        <v>85</v>
      </c>
      <c r="R189" s="324">
        <f t="shared" si="23"/>
        <v>100.16666666666667</v>
      </c>
      <c r="S189" s="180" t="s">
        <v>7</v>
      </c>
      <c r="T189" s="180" t="s">
        <v>7</v>
      </c>
    </row>
    <row r="190" spans="2:20" ht="24.95" customHeight="1" x14ac:dyDescent="0.2">
      <c r="B190" s="191" t="s">
        <v>23</v>
      </c>
      <c r="C190" s="183" t="s">
        <v>22</v>
      </c>
      <c r="D190" s="167">
        <v>0</v>
      </c>
      <c r="E190" s="168">
        <v>0</v>
      </c>
      <c r="F190" s="168">
        <v>0</v>
      </c>
      <c r="G190" s="168">
        <v>0</v>
      </c>
      <c r="H190" s="168">
        <v>0</v>
      </c>
      <c r="I190" s="176">
        <v>0</v>
      </c>
      <c r="J190" s="176">
        <v>0</v>
      </c>
      <c r="K190" s="176">
        <v>0</v>
      </c>
      <c r="L190" s="176">
        <v>0</v>
      </c>
      <c r="M190" s="176">
        <v>0</v>
      </c>
      <c r="N190" s="176">
        <v>0</v>
      </c>
      <c r="O190" s="277">
        <v>0</v>
      </c>
      <c r="P190" s="177">
        <f t="shared" si="21"/>
        <v>0</v>
      </c>
      <c r="Q190" s="323">
        <f t="shared" si="22"/>
        <v>0</v>
      </c>
      <c r="R190" s="324">
        <f t="shared" si="23"/>
        <v>0</v>
      </c>
      <c r="S190" s="166" t="s">
        <v>6</v>
      </c>
      <c r="T190" s="180" t="s">
        <v>7</v>
      </c>
    </row>
    <row r="191" spans="2:20" ht="24.95" customHeight="1" x14ac:dyDescent="0.2">
      <c r="B191" s="174" t="s">
        <v>24</v>
      </c>
      <c r="C191" s="183" t="s">
        <v>22</v>
      </c>
      <c r="D191" s="167">
        <v>219</v>
      </c>
      <c r="E191" s="168">
        <v>234</v>
      </c>
      <c r="F191" s="168">
        <v>203</v>
      </c>
      <c r="G191" s="168">
        <v>184</v>
      </c>
      <c r="H191" s="168">
        <v>175</v>
      </c>
      <c r="I191" s="176">
        <v>155</v>
      </c>
      <c r="J191" s="176">
        <v>147</v>
      </c>
      <c r="K191" s="176">
        <v>154</v>
      </c>
      <c r="L191" s="176">
        <v>160</v>
      </c>
      <c r="M191" s="176">
        <v>157</v>
      </c>
      <c r="N191" s="176">
        <v>159</v>
      </c>
      <c r="O191" s="277">
        <v>167</v>
      </c>
      <c r="P191" s="177">
        <f t="shared" si="21"/>
        <v>234</v>
      </c>
      <c r="Q191" s="323">
        <f t="shared" si="22"/>
        <v>147</v>
      </c>
      <c r="R191" s="324">
        <f t="shared" si="23"/>
        <v>176.16666666666666</v>
      </c>
      <c r="S191" s="166" t="s">
        <v>6</v>
      </c>
      <c r="T191" s="166" t="s">
        <v>6</v>
      </c>
    </row>
    <row r="192" spans="2:20" ht="24.95" customHeight="1" x14ac:dyDescent="0.2">
      <c r="B192" s="174" t="s">
        <v>25</v>
      </c>
      <c r="C192" s="183" t="s">
        <v>22</v>
      </c>
      <c r="D192" s="167">
        <v>179</v>
      </c>
      <c r="E192" s="168">
        <v>166</v>
      </c>
      <c r="F192" s="168">
        <v>175</v>
      </c>
      <c r="G192" s="168">
        <v>149</v>
      </c>
      <c r="H192" s="168">
        <v>136</v>
      </c>
      <c r="I192" s="176">
        <v>126</v>
      </c>
      <c r="J192" s="176">
        <v>117</v>
      </c>
      <c r="K192" s="176">
        <v>119</v>
      </c>
      <c r="L192" s="176">
        <v>130</v>
      </c>
      <c r="M192" s="176">
        <v>131</v>
      </c>
      <c r="N192" s="176">
        <v>128</v>
      </c>
      <c r="O192" s="277">
        <v>134</v>
      </c>
      <c r="P192" s="177">
        <f t="shared" si="21"/>
        <v>179</v>
      </c>
      <c r="Q192" s="323">
        <f t="shared" si="22"/>
        <v>117</v>
      </c>
      <c r="R192" s="324">
        <f t="shared" si="23"/>
        <v>140.83333333333334</v>
      </c>
      <c r="S192" s="180" t="s">
        <v>7</v>
      </c>
      <c r="T192" s="180" t="s">
        <v>7</v>
      </c>
    </row>
    <row r="193" spans="2:20" ht="24.95" customHeight="1" x14ac:dyDescent="0.2">
      <c r="B193" s="174" t="s">
        <v>26</v>
      </c>
      <c r="C193" s="183" t="s">
        <v>22</v>
      </c>
      <c r="D193" s="167">
        <v>40</v>
      </c>
      <c r="E193" s="168">
        <v>68</v>
      </c>
      <c r="F193" s="168">
        <v>28</v>
      </c>
      <c r="G193" s="168">
        <v>35</v>
      </c>
      <c r="H193" s="168">
        <v>39</v>
      </c>
      <c r="I193" s="176">
        <v>29</v>
      </c>
      <c r="J193" s="176">
        <v>30</v>
      </c>
      <c r="K193" s="176">
        <v>35</v>
      </c>
      <c r="L193" s="176">
        <v>30</v>
      </c>
      <c r="M193" s="176">
        <v>26</v>
      </c>
      <c r="N193" s="176">
        <v>31</v>
      </c>
      <c r="O193" s="277">
        <v>33</v>
      </c>
      <c r="P193" s="177">
        <f t="shared" si="21"/>
        <v>68</v>
      </c>
      <c r="Q193" s="323">
        <f t="shared" si="22"/>
        <v>26</v>
      </c>
      <c r="R193" s="324">
        <f t="shared" si="23"/>
        <v>35.333333333333336</v>
      </c>
      <c r="S193" s="180" t="s">
        <v>7</v>
      </c>
      <c r="T193" s="180" t="s">
        <v>7</v>
      </c>
    </row>
    <row r="194" spans="2:20" ht="24.95" customHeight="1" x14ac:dyDescent="0.2">
      <c r="B194" s="174" t="s">
        <v>27</v>
      </c>
      <c r="C194" s="183" t="s">
        <v>22</v>
      </c>
      <c r="D194" s="167">
        <v>121</v>
      </c>
      <c r="E194" s="168">
        <v>120</v>
      </c>
      <c r="F194" s="168">
        <v>129</v>
      </c>
      <c r="G194" s="168">
        <v>117</v>
      </c>
      <c r="H194" s="168">
        <v>112</v>
      </c>
      <c r="I194" s="176">
        <v>103</v>
      </c>
      <c r="J194" s="176">
        <v>95</v>
      </c>
      <c r="K194" s="176">
        <v>99</v>
      </c>
      <c r="L194" s="176">
        <v>100</v>
      </c>
      <c r="M194" s="176">
        <v>106</v>
      </c>
      <c r="N194" s="176">
        <v>102</v>
      </c>
      <c r="O194" s="277">
        <v>113</v>
      </c>
      <c r="P194" s="177">
        <f t="shared" si="21"/>
        <v>129</v>
      </c>
      <c r="Q194" s="323">
        <f t="shared" si="22"/>
        <v>95</v>
      </c>
      <c r="R194" s="324">
        <f t="shared" si="23"/>
        <v>109.75</v>
      </c>
      <c r="S194" s="180" t="s">
        <v>7</v>
      </c>
      <c r="T194" s="180" t="s">
        <v>7</v>
      </c>
    </row>
    <row r="195" spans="2:20" ht="24.95" customHeight="1" x14ac:dyDescent="0.2">
      <c r="B195" s="174" t="s">
        <v>28</v>
      </c>
      <c r="C195" s="183" t="s">
        <v>22</v>
      </c>
      <c r="D195" s="167">
        <v>111</v>
      </c>
      <c r="E195" s="168">
        <v>111</v>
      </c>
      <c r="F195" s="168">
        <v>115</v>
      </c>
      <c r="G195" s="168">
        <v>104</v>
      </c>
      <c r="H195" s="168">
        <v>99</v>
      </c>
      <c r="I195" s="176">
        <v>90</v>
      </c>
      <c r="J195" s="176">
        <v>85</v>
      </c>
      <c r="K195" s="176">
        <v>88</v>
      </c>
      <c r="L195" s="176">
        <v>89</v>
      </c>
      <c r="M195" s="176">
        <v>96</v>
      </c>
      <c r="N195" s="176">
        <v>102</v>
      </c>
      <c r="O195" s="277">
        <v>111</v>
      </c>
      <c r="P195" s="177">
        <f t="shared" si="21"/>
        <v>115</v>
      </c>
      <c r="Q195" s="323">
        <f t="shared" si="22"/>
        <v>85</v>
      </c>
      <c r="R195" s="324">
        <f t="shared" si="23"/>
        <v>100.08333333333333</v>
      </c>
      <c r="S195" s="180" t="s">
        <v>7</v>
      </c>
      <c r="T195" s="180" t="s">
        <v>7</v>
      </c>
    </row>
    <row r="196" spans="2:20" ht="24.95" customHeight="1" x14ac:dyDescent="0.2">
      <c r="B196" s="174" t="s">
        <v>29</v>
      </c>
      <c r="C196" s="183" t="s">
        <v>22</v>
      </c>
      <c r="D196" s="167">
        <v>10</v>
      </c>
      <c r="E196" s="168">
        <v>9</v>
      </c>
      <c r="F196" s="168">
        <v>14</v>
      </c>
      <c r="G196" s="168">
        <v>13</v>
      </c>
      <c r="H196" s="168">
        <v>13</v>
      </c>
      <c r="I196" s="176">
        <v>13</v>
      </c>
      <c r="J196" s="176">
        <v>10</v>
      </c>
      <c r="K196" s="176">
        <v>11</v>
      </c>
      <c r="L196" s="176">
        <v>11</v>
      </c>
      <c r="M196" s="176">
        <v>10</v>
      </c>
      <c r="N196" s="176">
        <v>0</v>
      </c>
      <c r="O196" s="277">
        <v>2</v>
      </c>
      <c r="P196" s="177">
        <f t="shared" si="21"/>
        <v>14</v>
      </c>
      <c r="Q196" s="323">
        <f t="shared" si="22"/>
        <v>0</v>
      </c>
      <c r="R196" s="324">
        <f t="shared" si="23"/>
        <v>9.6666666666666661</v>
      </c>
      <c r="S196" s="180" t="s">
        <v>7</v>
      </c>
      <c r="T196" s="180" t="s">
        <v>7</v>
      </c>
    </row>
    <row r="197" spans="2:20" ht="24.95" customHeight="1" x14ac:dyDescent="0.2">
      <c r="B197" s="174" t="s">
        <v>30</v>
      </c>
      <c r="C197" s="183" t="s">
        <v>22</v>
      </c>
      <c r="D197" s="167">
        <v>7</v>
      </c>
      <c r="E197" s="168">
        <v>7</v>
      </c>
      <c r="F197" s="168">
        <v>6</v>
      </c>
      <c r="G197" s="168">
        <v>6</v>
      </c>
      <c r="H197" s="168">
        <v>2</v>
      </c>
      <c r="I197" s="176">
        <v>2</v>
      </c>
      <c r="J197" s="176">
        <v>1</v>
      </c>
      <c r="K197" s="176">
        <v>2</v>
      </c>
      <c r="L197" s="176">
        <v>3</v>
      </c>
      <c r="M197" s="176">
        <v>3</v>
      </c>
      <c r="N197" s="176">
        <v>1</v>
      </c>
      <c r="O197" s="277">
        <v>2</v>
      </c>
      <c r="P197" s="177">
        <f t="shared" si="21"/>
        <v>7</v>
      </c>
      <c r="Q197" s="323">
        <f t="shared" si="22"/>
        <v>1</v>
      </c>
      <c r="R197" s="324">
        <f t="shared" si="23"/>
        <v>3.5</v>
      </c>
      <c r="S197" s="180" t="s">
        <v>7</v>
      </c>
      <c r="T197" s="180" t="s">
        <v>7</v>
      </c>
    </row>
    <row r="198" spans="2:20" ht="24.95" customHeight="1" x14ac:dyDescent="0.2">
      <c r="B198" s="174" t="s">
        <v>31</v>
      </c>
      <c r="C198" s="183" t="s">
        <v>22</v>
      </c>
      <c r="D198" s="167">
        <v>11</v>
      </c>
      <c r="E198" s="168">
        <v>10</v>
      </c>
      <c r="F198" s="168">
        <v>14</v>
      </c>
      <c r="G198" s="168">
        <v>4</v>
      </c>
      <c r="H198" s="168">
        <v>4</v>
      </c>
      <c r="I198" s="176">
        <v>4</v>
      </c>
      <c r="J198" s="176">
        <v>4</v>
      </c>
      <c r="K198" s="176">
        <v>3</v>
      </c>
      <c r="L198" s="176">
        <v>4</v>
      </c>
      <c r="M198" s="176">
        <v>5</v>
      </c>
      <c r="N198" s="176">
        <v>2</v>
      </c>
      <c r="O198" s="277">
        <v>5</v>
      </c>
      <c r="P198" s="177">
        <f t="shared" si="21"/>
        <v>14</v>
      </c>
      <c r="Q198" s="323">
        <f t="shared" si="22"/>
        <v>2</v>
      </c>
      <c r="R198" s="324">
        <f t="shared" si="23"/>
        <v>5.833333333333333</v>
      </c>
      <c r="S198" s="180" t="s">
        <v>7</v>
      </c>
      <c r="T198" s="180" t="s">
        <v>7</v>
      </c>
    </row>
    <row r="199" spans="2:20" ht="24.95" customHeight="1" x14ac:dyDescent="0.2">
      <c r="B199" s="174" t="s">
        <v>32</v>
      </c>
      <c r="C199" s="183" t="s">
        <v>22</v>
      </c>
      <c r="D199" s="167">
        <v>2.54</v>
      </c>
      <c r="E199" s="168">
        <v>2.75</v>
      </c>
      <c r="F199" s="168">
        <v>2.16</v>
      </c>
      <c r="G199" s="168">
        <v>1.48</v>
      </c>
      <c r="H199" s="181">
        <v>1.7</v>
      </c>
      <c r="I199" s="181">
        <v>1.3</v>
      </c>
      <c r="J199" s="181">
        <v>1.1499999999999999</v>
      </c>
      <c r="K199" s="181">
        <v>1.52</v>
      </c>
      <c r="L199" s="181">
        <v>1.88</v>
      </c>
      <c r="M199" s="181">
        <v>1.61</v>
      </c>
      <c r="N199" s="181">
        <v>1.51</v>
      </c>
      <c r="O199" s="281">
        <v>1.56</v>
      </c>
      <c r="P199" s="163">
        <f t="shared" si="21"/>
        <v>2.75</v>
      </c>
      <c r="Q199" s="231">
        <f t="shared" si="22"/>
        <v>1.1499999999999999</v>
      </c>
      <c r="R199" s="232">
        <f t="shared" si="23"/>
        <v>1.7633333333333334</v>
      </c>
      <c r="S199" s="180" t="s">
        <v>7</v>
      </c>
      <c r="T199" s="180" t="s">
        <v>7</v>
      </c>
    </row>
    <row r="200" spans="2:20" ht="24.95" customHeight="1" x14ac:dyDescent="0.2">
      <c r="B200" s="174" t="s">
        <v>33</v>
      </c>
      <c r="C200" s="183" t="s">
        <v>22</v>
      </c>
      <c r="D200" s="167">
        <v>1.6E-2</v>
      </c>
      <c r="E200" s="168">
        <v>1.6E-2</v>
      </c>
      <c r="F200" s="168">
        <v>1.7999999999999999E-2</v>
      </c>
      <c r="G200" s="168">
        <v>2.1000000000000001E-2</v>
      </c>
      <c r="H200" s="168">
        <v>1.7000000000000001E-2</v>
      </c>
      <c r="I200" s="333" t="s">
        <v>62</v>
      </c>
      <c r="J200" s="333">
        <v>5.5E-2</v>
      </c>
      <c r="K200" s="333">
        <v>1.7999999999999999E-2</v>
      </c>
      <c r="L200" s="333">
        <v>1.0999999999999999E-2</v>
      </c>
      <c r="M200" s="333">
        <v>8.0000000000000002E-3</v>
      </c>
      <c r="N200" s="333">
        <v>1.6E-2</v>
      </c>
      <c r="O200" s="360">
        <v>1.0999999999999999E-2</v>
      </c>
      <c r="P200" s="195">
        <f t="shared" si="21"/>
        <v>5.5E-2</v>
      </c>
      <c r="Q200" s="330" t="s">
        <v>62</v>
      </c>
      <c r="R200" s="331">
        <f>AVERAGE(D200:O200)</f>
        <v>1.8818181818181821E-2</v>
      </c>
      <c r="S200" s="180">
        <v>0.5</v>
      </c>
      <c r="T200" s="198">
        <v>0</v>
      </c>
    </row>
    <row r="201" spans="2:20" ht="24.95" customHeight="1" x14ac:dyDescent="0.2">
      <c r="B201" s="174" t="s">
        <v>320</v>
      </c>
      <c r="C201" s="183" t="s">
        <v>22</v>
      </c>
      <c r="D201" s="361">
        <v>0.46</v>
      </c>
      <c r="E201" s="333">
        <v>0.78</v>
      </c>
      <c r="F201" s="333">
        <v>0.62</v>
      </c>
      <c r="G201" s="333">
        <v>0.43</v>
      </c>
      <c r="H201" s="181">
        <v>0.2</v>
      </c>
      <c r="I201" s="181">
        <v>0.23</v>
      </c>
      <c r="J201" s="181">
        <v>0.35</v>
      </c>
      <c r="K201" s="181">
        <v>0.24</v>
      </c>
      <c r="L201" s="181">
        <v>0.18</v>
      </c>
      <c r="M201" s="181">
        <v>0.25</v>
      </c>
      <c r="N201" s="181" t="s">
        <v>62</v>
      </c>
      <c r="O201" s="281">
        <v>0.16</v>
      </c>
      <c r="P201" s="195">
        <f t="shared" si="21"/>
        <v>0.78</v>
      </c>
      <c r="Q201" s="330">
        <f>MIN(D201:O201)</f>
        <v>0.16</v>
      </c>
      <c r="R201" s="331">
        <f>AVERAGE(D201:O201)</f>
        <v>0.35454545454545461</v>
      </c>
      <c r="S201" s="199">
        <v>5</v>
      </c>
      <c r="T201" s="198">
        <v>0.01</v>
      </c>
    </row>
    <row r="202" spans="2:20" ht="24.95" customHeight="1" x14ac:dyDescent="0.2">
      <c r="B202" s="174" t="s">
        <v>321</v>
      </c>
      <c r="C202" s="183" t="s">
        <v>22</v>
      </c>
      <c r="D202" s="167">
        <v>1.2E-2</v>
      </c>
      <c r="E202" s="168">
        <v>0.17</v>
      </c>
      <c r="F202" s="168">
        <v>0.01</v>
      </c>
      <c r="G202" s="168">
        <v>3.4000000000000002E-2</v>
      </c>
      <c r="H202" s="168" t="s">
        <v>62</v>
      </c>
      <c r="I202" s="333">
        <v>1.2E-2</v>
      </c>
      <c r="J202" s="333">
        <v>1.2E-2</v>
      </c>
      <c r="K202" s="333">
        <v>8.0000000000000002E-3</v>
      </c>
      <c r="L202" s="333">
        <v>5.0000000000000001E-3</v>
      </c>
      <c r="M202" s="362">
        <v>8.9999999999999993E-3</v>
      </c>
      <c r="N202" s="333">
        <v>2.4E-2</v>
      </c>
      <c r="O202" s="360">
        <v>2.9000000000000001E-2</v>
      </c>
      <c r="P202" s="195">
        <f>MAX(D202:O202)</f>
        <v>0.17</v>
      </c>
      <c r="Q202" s="330">
        <f>MIN(D202:O202)</f>
        <v>5.0000000000000001E-3</v>
      </c>
      <c r="R202" s="331">
        <f>AVERAGE(D202:O202)</f>
        <v>2.9545454545454555E-2</v>
      </c>
      <c r="S202" s="180" t="s">
        <v>7</v>
      </c>
      <c r="T202" s="198">
        <v>0.01</v>
      </c>
    </row>
    <row r="203" spans="2:20" ht="24.95" customHeight="1" x14ac:dyDescent="0.2">
      <c r="B203" s="174" t="s">
        <v>34</v>
      </c>
      <c r="C203" s="183" t="s">
        <v>22</v>
      </c>
      <c r="D203" s="182">
        <v>1</v>
      </c>
      <c r="E203" s="181">
        <v>0.8</v>
      </c>
      <c r="F203" s="181">
        <v>1</v>
      </c>
      <c r="G203" s="169">
        <v>0.5</v>
      </c>
      <c r="H203" s="168">
        <v>0.4</v>
      </c>
      <c r="I203" s="169">
        <v>0.1</v>
      </c>
      <c r="J203" s="169">
        <v>1.2</v>
      </c>
      <c r="K203" s="169">
        <v>1.1000000000000001</v>
      </c>
      <c r="L203" s="169">
        <v>0.4</v>
      </c>
      <c r="M203" s="169">
        <v>0.5</v>
      </c>
      <c r="N203" s="169">
        <v>0.3</v>
      </c>
      <c r="O203" s="275">
        <v>0.2</v>
      </c>
      <c r="P203" s="195">
        <f t="shared" si="21"/>
        <v>1.2</v>
      </c>
      <c r="Q203" s="330">
        <f t="shared" si="22"/>
        <v>0.1</v>
      </c>
      <c r="R203" s="331">
        <f>AVERAGE(D203:O203)</f>
        <v>0.625</v>
      </c>
      <c r="S203" s="166" t="s">
        <v>6</v>
      </c>
      <c r="T203" s="180" t="s">
        <v>7</v>
      </c>
    </row>
    <row r="204" spans="2:20" ht="24.95" customHeight="1" x14ac:dyDescent="0.2">
      <c r="B204" s="174" t="s">
        <v>35</v>
      </c>
      <c r="C204" s="183" t="s">
        <v>22</v>
      </c>
      <c r="D204" s="167">
        <v>0.11</v>
      </c>
      <c r="E204" s="168">
        <v>0.16</v>
      </c>
      <c r="F204" s="333">
        <v>0.05</v>
      </c>
      <c r="G204" s="181">
        <v>0.08</v>
      </c>
      <c r="H204" s="168">
        <v>0.09</v>
      </c>
      <c r="I204" s="181">
        <v>7.0000000000000007E-2</v>
      </c>
      <c r="J204" s="181">
        <v>0.08</v>
      </c>
      <c r="K204" s="181">
        <v>0.06</v>
      </c>
      <c r="L204" s="181">
        <v>0.02</v>
      </c>
      <c r="M204" s="181">
        <v>7.0000000000000007E-2</v>
      </c>
      <c r="N204" s="181">
        <v>0.02</v>
      </c>
      <c r="O204" s="281">
        <v>0.01</v>
      </c>
      <c r="P204" s="195">
        <f t="shared" si="21"/>
        <v>0.16</v>
      </c>
      <c r="Q204" s="330">
        <f t="shared" si="22"/>
        <v>0.01</v>
      </c>
      <c r="R204" s="331">
        <f t="shared" si="23"/>
        <v>6.8333333333333343E-2</v>
      </c>
      <c r="S204" s="166" t="s">
        <v>6</v>
      </c>
      <c r="T204" s="180" t="s">
        <v>7</v>
      </c>
    </row>
    <row r="205" spans="2:20" ht="24.95" customHeight="1" x14ac:dyDescent="0.2">
      <c r="B205" s="174" t="s">
        <v>36</v>
      </c>
      <c r="C205" s="183" t="s">
        <v>22</v>
      </c>
      <c r="D205" s="167">
        <v>32.200000000000003</v>
      </c>
      <c r="E205" s="168">
        <v>34.799999999999997</v>
      </c>
      <c r="F205" s="168">
        <v>37.5</v>
      </c>
      <c r="G205" s="169">
        <v>33.299999999999997</v>
      </c>
      <c r="H205" s="168">
        <v>31.8</v>
      </c>
      <c r="I205" s="169">
        <v>30.1</v>
      </c>
      <c r="J205" s="169">
        <v>27.8</v>
      </c>
      <c r="K205" s="169">
        <v>30.5</v>
      </c>
      <c r="L205" s="169">
        <v>30.5</v>
      </c>
      <c r="M205" s="169">
        <v>30.2</v>
      </c>
      <c r="N205" s="169">
        <v>30.5</v>
      </c>
      <c r="O205" s="275">
        <v>31.8</v>
      </c>
      <c r="P205" s="163">
        <f t="shared" si="21"/>
        <v>37.5</v>
      </c>
      <c r="Q205" s="231">
        <f t="shared" si="22"/>
        <v>27.8</v>
      </c>
      <c r="R205" s="232">
        <f t="shared" si="23"/>
        <v>31.75</v>
      </c>
      <c r="S205" s="180" t="s">
        <v>7</v>
      </c>
      <c r="T205" s="180" t="s">
        <v>7</v>
      </c>
    </row>
    <row r="206" spans="2:20" ht="24.95" customHeight="1" x14ac:dyDescent="0.2">
      <c r="B206" s="174" t="s">
        <v>37</v>
      </c>
      <c r="C206" s="183" t="s">
        <v>22</v>
      </c>
      <c r="D206" s="167">
        <v>0.56840000000000002</v>
      </c>
      <c r="E206" s="168">
        <v>0.64339999999999997</v>
      </c>
      <c r="F206" s="168">
        <v>0.32350000000000001</v>
      </c>
      <c r="G206" s="168">
        <v>0.38340000000000002</v>
      </c>
      <c r="H206" s="168">
        <v>0.35780000000000001</v>
      </c>
      <c r="I206" s="181">
        <v>0.32040000000000002</v>
      </c>
      <c r="J206" s="181">
        <v>0.24940000000000001</v>
      </c>
      <c r="K206" s="181">
        <v>0.3034</v>
      </c>
      <c r="L206" s="181">
        <v>0.3049</v>
      </c>
      <c r="M206" s="181">
        <v>0.27739999999999998</v>
      </c>
      <c r="N206" s="181">
        <v>0.2772</v>
      </c>
      <c r="O206" s="281">
        <v>0.20300000000000001</v>
      </c>
      <c r="P206" s="163">
        <f t="shared" si="21"/>
        <v>0.64339999999999997</v>
      </c>
      <c r="Q206" s="231">
        <f t="shared" si="22"/>
        <v>0.20300000000000001</v>
      </c>
      <c r="R206" s="232">
        <f t="shared" si="23"/>
        <v>0.3510166666666667</v>
      </c>
      <c r="S206" s="180" t="s">
        <v>7</v>
      </c>
      <c r="T206" s="180" t="s">
        <v>7</v>
      </c>
    </row>
    <row r="207" spans="2:20" ht="24.95" customHeight="1" x14ac:dyDescent="0.2">
      <c r="B207" s="174" t="s">
        <v>38</v>
      </c>
      <c r="C207" s="183" t="s">
        <v>22</v>
      </c>
      <c r="D207" s="167">
        <v>0.23</v>
      </c>
      <c r="E207" s="168">
        <v>0.32</v>
      </c>
      <c r="F207" s="168">
        <v>0.31</v>
      </c>
      <c r="G207" s="168">
        <v>0.13</v>
      </c>
      <c r="H207" s="181">
        <v>0.17</v>
      </c>
      <c r="I207" s="181">
        <v>0.11</v>
      </c>
      <c r="J207" s="181">
        <v>0.12</v>
      </c>
      <c r="K207" s="181">
        <v>0.1</v>
      </c>
      <c r="L207" s="181">
        <v>0.13</v>
      </c>
      <c r="M207" s="181">
        <v>0.15</v>
      </c>
      <c r="N207" s="181">
        <v>0.13</v>
      </c>
      <c r="O207" s="281">
        <v>0.14000000000000001</v>
      </c>
      <c r="P207" s="163">
        <f t="shared" si="21"/>
        <v>0.32</v>
      </c>
      <c r="Q207" s="231">
        <f t="shared" si="22"/>
        <v>0.1</v>
      </c>
      <c r="R207" s="232">
        <f t="shared" si="23"/>
        <v>0.17</v>
      </c>
      <c r="S207" s="180" t="s">
        <v>7</v>
      </c>
      <c r="T207" s="180" t="s">
        <v>7</v>
      </c>
    </row>
    <row r="208" spans="2:20" ht="24.95" customHeight="1" x14ac:dyDescent="0.2">
      <c r="B208" s="174" t="s">
        <v>39</v>
      </c>
      <c r="C208" s="183" t="s">
        <v>22</v>
      </c>
      <c r="D208" s="167">
        <v>5.6300000000000003E-2</v>
      </c>
      <c r="E208" s="168">
        <v>7.3599999999999999E-2</v>
      </c>
      <c r="F208" s="168">
        <v>4.2000000000000003E-2</v>
      </c>
      <c r="G208" s="168">
        <v>5.2299999999999999E-2</v>
      </c>
      <c r="H208" s="168">
        <v>5.45E-2</v>
      </c>
      <c r="I208" s="181">
        <v>4.2700000000000002E-2</v>
      </c>
      <c r="J208" s="181">
        <v>4.5199999999999997E-2</v>
      </c>
      <c r="K208" s="181">
        <v>5.4300000000000001E-2</v>
      </c>
      <c r="L208" s="181">
        <v>3.9899999999999998E-2</v>
      </c>
      <c r="M208" s="181">
        <v>4.19E-2</v>
      </c>
      <c r="N208" s="181">
        <v>4.4600000000000001E-2</v>
      </c>
      <c r="O208" s="281">
        <v>4.3400000000000001E-2</v>
      </c>
      <c r="P208" s="163">
        <f t="shared" si="21"/>
        <v>7.3599999999999999E-2</v>
      </c>
      <c r="Q208" s="231">
        <f t="shared" si="22"/>
        <v>3.9899999999999998E-2</v>
      </c>
      <c r="R208" s="232">
        <f t="shared" si="23"/>
        <v>4.9224999999999998E-2</v>
      </c>
      <c r="S208" s="204">
        <v>1</v>
      </c>
      <c r="T208" s="204" t="s">
        <v>6</v>
      </c>
    </row>
    <row r="209" spans="2:20" ht="24.95" customHeight="1" x14ac:dyDescent="0.2">
      <c r="B209" s="174" t="s">
        <v>40</v>
      </c>
      <c r="C209" s="183" t="s">
        <v>22</v>
      </c>
      <c r="D209" s="167">
        <v>9.7200000000000006</v>
      </c>
      <c r="E209" s="168">
        <v>7.92</v>
      </c>
      <c r="F209" s="168">
        <v>8.4600000000000009</v>
      </c>
      <c r="G209" s="168">
        <v>8.1</v>
      </c>
      <c r="H209" s="168">
        <v>7.8</v>
      </c>
      <c r="I209" s="181">
        <v>6.66</v>
      </c>
      <c r="J209" s="181">
        <v>6.12</v>
      </c>
      <c r="K209" s="181">
        <v>5.46</v>
      </c>
      <c r="L209" s="181">
        <v>5.7</v>
      </c>
      <c r="M209" s="181">
        <v>7.32</v>
      </c>
      <c r="N209" s="181">
        <v>6.18</v>
      </c>
      <c r="O209" s="281">
        <v>8.0399999999999991</v>
      </c>
      <c r="P209" s="163">
        <f t="shared" si="21"/>
        <v>9.7200000000000006</v>
      </c>
      <c r="Q209" s="231">
        <f t="shared" si="22"/>
        <v>5.46</v>
      </c>
      <c r="R209" s="232">
        <f t="shared" si="23"/>
        <v>7.2899999999999991</v>
      </c>
      <c r="S209" s="180" t="s">
        <v>7</v>
      </c>
      <c r="T209" s="180" t="s">
        <v>7</v>
      </c>
    </row>
    <row r="210" spans="2:20" ht="24.95" customHeight="1" x14ac:dyDescent="0.2">
      <c r="B210" s="205" t="s">
        <v>323</v>
      </c>
      <c r="C210" s="183" t="s">
        <v>22</v>
      </c>
      <c r="D210" s="334" t="s">
        <v>7</v>
      </c>
      <c r="E210" s="335" t="s">
        <v>62</v>
      </c>
      <c r="F210" s="335" t="s">
        <v>7</v>
      </c>
      <c r="G210" s="335" t="s">
        <v>7</v>
      </c>
      <c r="H210" s="335" t="s">
        <v>62</v>
      </c>
      <c r="I210" s="335" t="s">
        <v>7</v>
      </c>
      <c r="J210" s="335" t="s">
        <v>7</v>
      </c>
      <c r="K210" s="335" t="s">
        <v>62</v>
      </c>
      <c r="L210" s="335" t="s">
        <v>7</v>
      </c>
      <c r="M210" s="335" t="s">
        <v>7</v>
      </c>
      <c r="N210" s="335" t="s">
        <v>62</v>
      </c>
      <c r="O210" s="336" t="s">
        <v>7</v>
      </c>
      <c r="P210" s="208">
        <f>MAX(D210:O210)</f>
        <v>0</v>
      </c>
      <c r="Q210" s="337" t="s">
        <v>62</v>
      </c>
      <c r="R210" s="338" t="s">
        <v>62</v>
      </c>
      <c r="S210" s="180">
        <v>2E-3</v>
      </c>
      <c r="T210" s="180">
        <v>1.0000000000000001E-5</v>
      </c>
    </row>
    <row r="211" spans="2:20" ht="24.95" customHeight="1" x14ac:dyDescent="0.2">
      <c r="B211" s="205" t="s">
        <v>326</v>
      </c>
      <c r="C211" s="183" t="s">
        <v>22</v>
      </c>
      <c r="D211" s="339" t="s">
        <v>7</v>
      </c>
      <c r="E211" s="335" t="s">
        <v>288</v>
      </c>
      <c r="F211" s="288" t="s">
        <v>7</v>
      </c>
      <c r="G211" s="288" t="s">
        <v>7</v>
      </c>
      <c r="H211" s="335" t="s">
        <v>288</v>
      </c>
      <c r="I211" s="288" t="s">
        <v>7</v>
      </c>
      <c r="J211" s="288" t="s">
        <v>7</v>
      </c>
      <c r="K211" s="335" t="s">
        <v>288</v>
      </c>
      <c r="L211" s="288" t="s">
        <v>7</v>
      </c>
      <c r="M211" s="288" t="s">
        <v>7</v>
      </c>
      <c r="N211" s="335" t="s">
        <v>288</v>
      </c>
      <c r="O211" s="340" t="s">
        <v>7</v>
      </c>
      <c r="P211" s="208" t="s">
        <v>325</v>
      </c>
      <c r="Q211" s="337" t="s">
        <v>62</v>
      </c>
      <c r="R211" s="338" t="s">
        <v>325</v>
      </c>
      <c r="S211" s="180">
        <v>0.1</v>
      </c>
      <c r="T211" s="180">
        <v>0.01</v>
      </c>
    </row>
    <row r="212" spans="2:20" ht="24.95" customHeight="1" x14ac:dyDescent="0.2">
      <c r="B212" s="205" t="s">
        <v>327</v>
      </c>
      <c r="C212" s="183" t="s">
        <v>22</v>
      </c>
      <c r="D212" s="339" t="s">
        <v>7</v>
      </c>
      <c r="E212" s="288">
        <v>4.0000000000000001E-3</v>
      </c>
      <c r="F212" s="288" t="s">
        <v>7</v>
      </c>
      <c r="G212" s="288" t="s">
        <v>7</v>
      </c>
      <c r="H212" s="335">
        <v>2E-3</v>
      </c>
      <c r="I212" s="288" t="s">
        <v>7</v>
      </c>
      <c r="J212" s="288" t="s">
        <v>7</v>
      </c>
      <c r="K212" s="335" t="s">
        <v>62</v>
      </c>
      <c r="L212" s="288" t="s">
        <v>7</v>
      </c>
      <c r="M212" s="288" t="s">
        <v>7</v>
      </c>
      <c r="N212" s="333" t="s">
        <v>62</v>
      </c>
      <c r="O212" s="340" t="s">
        <v>7</v>
      </c>
      <c r="P212" s="208" t="s">
        <v>62</v>
      </c>
      <c r="Q212" s="337" t="s">
        <v>62</v>
      </c>
      <c r="R212" s="338" t="s">
        <v>62</v>
      </c>
      <c r="S212" s="199">
        <v>1</v>
      </c>
      <c r="T212" s="211">
        <v>1E-3</v>
      </c>
    </row>
    <row r="213" spans="2:20" ht="24.95" customHeight="1" x14ac:dyDescent="0.2">
      <c r="B213" s="205" t="s">
        <v>328</v>
      </c>
      <c r="C213" s="183" t="s">
        <v>22</v>
      </c>
      <c r="D213" s="167" t="s">
        <v>62</v>
      </c>
      <c r="E213" s="168">
        <v>5.1999999999999998E-3</v>
      </c>
      <c r="F213" s="335" t="s">
        <v>62</v>
      </c>
      <c r="G213" s="335">
        <v>4.1000000000000003E-3</v>
      </c>
      <c r="H213" s="335">
        <v>3.8999999999999998E-3</v>
      </c>
      <c r="I213" s="335" t="s">
        <v>62</v>
      </c>
      <c r="J213" s="335" t="s">
        <v>62</v>
      </c>
      <c r="K213" s="335" t="s">
        <v>62</v>
      </c>
      <c r="L213" s="335">
        <v>6.4999999999999997E-3</v>
      </c>
      <c r="M213" s="335" t="s">
        <v>62</v>
      </c>
      <c r="N213" s="335">
        <v>6.6E-3</v>
      </c>
      <c r="O213" s="336">
        <v>3.0000000000000001E-3</v>
      </c>
      <c r="P213" s="208">
        <f>MAX(D213:O213)</f>
        <v>6.6E-3</v>
      </c>
      <c r="Q213" s="337" t="s">
        <v>62</v>
      </c>
      <c r="R213" s="338">
        <f>AVERAGE(D213:O213)</f>
        <v>4.8833333333333324E-3</v>
      </c>
      <c r="S213" s="180">
        <v>0.05</v>
      </c>
      <c r="T213" s="180">
        <v>2E-3</v>
      </c>
    </row>
    <row r="214" spans="2:20" ht="24.95" customHeight="1" x14ac:dyDescent="0.2">
      <c r="B214" s="205" t="s">
        <v>360</v>
      </c>
      <c r="C214" s="183" t="s">
        <v>22</v>
      </c>
      <c r="D214" s="339" t="s">
        <v>7</v>
      </c>
      <c r="E214" s="168" t="s">
        <v>62</v>
      </c>
      <c r="F214" s="288" t="s">
        <v>7</v>
      </c>
      <c r="G214" s="335" t="s">
        <v>7</v>
      </c>
      <c r="H214" s="335" t="s">
        <v>62</v>
      </c>
      <c r="I214" s="335" t="s">
        <v>7</v>
      </c>
      <c r="J214" s="335" t="s">
        <v>7</v>
      </c>
      <c r="K214" s="335" t="s">
        <v>62</v>
      </c>
      <c r="L214" s="335" t="s">
        <v>7</v>
      </c>
      <c r="M214" s="335" t="s">
        <v>7</v>
      </c>
      <c r="N214" s="335" t="s">
        <v>62</v>
      </c>
      <c r="O214" s="340" t="s">
        <v>7</v>
      </c>
      <c r="P214" s="208">
        <f>MAX(D214:O214)</f>
        <v>0</v>
      </c>
      <c r="Q214" s="337">
        <f>MIN(D214:O214)</f>
        <v>0</v>
      </c>
      <c r="R214" s="338" t="s">
        <v>62</v>
      </c>
      <c r="S214" s="180">
        <v>0.05</v>
      </c>
      <c r="T214" s="180">
        <v>2E-3</v>
      </c>
    </row>
    <row r="215" spans="2:20" ht="24.95" customHeight="1" x14ac:dyDescent="0.2">
      <c r="B215" s="205" t="s">
        <v>361</v>
      </c>
      <c r="C215" s="183" t="s">
        <v>22</v>
      </c>
      <c r="D215" s="334" t="s">
        <v>7</v>
      </c>
      <c r="E215" s="288" t="s">
        <v>62</v>
      </c>
      <c r="F215" s="335" t="s">
        <v>7</v>
      </c>
      <c r="G215" s="192" t="s">
        <v>7</v>
      </c>
      <c r="H215" s="335">
        <v>6.9999999999999999E-4</v>
      </c>
      <c r="I215" s="192" t="s">
        <v>7</v>
      </c>
      <c r="J215" s="192" t="s">
        <v>7</v>
      </c>
      <c r="K215" s="335">
        <v>2.9999999999999997E-4</v>
      </c>
      <c r="L215" s="192" t="s">
        <v>7</v>
      </c>
      <c r="M215" s="192" t="s">
        <v>7</v>
      </c>
      <c r="N215" s="335" t="s">
        <v>62</v>
      </c>
      <c r="O215" s="336" t="s">
        <v>7</v>
      </c>
      <c r="P215" s="214" t="s">
        <v>62</v>
      </c>
      <c r="Q215" s="337" t="s">
        <v>62</v>
      </c>
      <c r="R215" s="342" t="s">
        <v>62</v>
      </c>
      <c r="S215" s="180">
        <v>5.0000000000000001E-3</v>
      </c>
      <c r="T215" s="180">
        <v>2.0000000000000001E-4</v>
      </c>
    </row>
    <row r="216" spans="2:20" ht="24.95" customHeight="1" x14ac:dyDescent="0.2">
      <c r="B216" s="216" t="s">
        <v>331</v>
      </c>
      <c r="C216" s="217" t="s">
        <v>22</v>
      </c>
      <c r="D216" s="334" t="s">
        <v>7</v>
      </c>
      <c r="E216" s="168">
        <v>10.87</v>
      </c>
      <c r="F216" s="335" t="s">
        <v>7</v>
      </c>
      <c r="G216" s="288" t="s">
        <v>7</v>
      </c>
      <c r="H216" s="181">
        <v>2.74</v>
      </c>
      <c r="I216" s="288" t="s">
        <v>7</v>
      </c>
      <c r="J216" s="288" t="s">
        <v>7</v>
      </c>
      <c r="K216" s="181">
        <v>2.5099999999999998</v>
      </c>
      <c r="L216" s="288" t="s">
        <v>7</v>
      </c>
      <c r="M216" s="288" t="s">
        <v>7</v>
      </c>
      <c r="N216" s="181">
        <v>3</v>
      </c>
      <c r="O216" s="336" t="s">
        <v>7</v>
      </c>
      <c r="P216" s="163">
        <f t="shared" ref="P216:P231" si="24">MAX(D216:O216)</f>
        <v>10.87</v>
      </c>
      <c r="Q216" s="231">
        <f>MIN(D216:O216)</f>
        <v>2.5099999999999998</v>
      </c>
      <c r="R216" s="232">
        <f t="shared" ref="R216:R231" si="25">AVERAGE(D216:O216)</f>
        <v>4.7799999999999994</v>
      </c>
      <c r="S216" s="222" t="s">
        <v>6</v>
      </c>
      <c r="T216" s="222" t="s">
        <v>6</v>
      </c>
    </row>
    <row r="217" spans="2:20" ht="24.95" customHeight="1" x14ac:dyDescent="0.2">
      <c r="B217" s="216" t="s">
        <v>332</v>
      </c>
      <c r="C217" s="217" t="s">
        <v>22</v>
      </c>
      <c r="D217" s="334" t="s">
        <v>7</v>
      </c>
      <c r="E217" s="168">
        <v>3.53</v>
      </c>
      <c r="F217" s="335" t="s">
        <v>7</v>
      </c>
      <c r="G217" s="288" t="s">
        <v>7</v>
      </c>
      <c r="H217" s="181">
        <v>1.51</v>
      </c>
      <c r="I217" s="288" t="s">
        <v>7</v>
      </c>
      <c r="J217" s="288" t="s">
        <v>7</v>
      </c>
      <c r="K217" s="181">
        <v>1.64</v>
      </c>
      <c r="L217" s="288" t="s">
        <v>7</v>
      </c>
      <c r="M217" s="288" t="s">
        <v>7</v>
      </c>
      <c r="N217" s="181">
        <v>1.8</v>
      </c>
      <c r="O217" s="336" t="s">
        <v>7</v>
      </c>
      <c r="P217" s="163">
        <f t="shared" si="24"/>
        <v>3.53</v>
      </c>
      <c r="Q217" s="231">
        <f>MIN(D217:O217)</f>
        <v>1.51</v>
      </c>
      <c r="R217" s="232">
        <f t="shared" si="25"/>
        <v>2.12</v>
      </c>
      <c r="S217" s="222" t="s">
        <v>6</v>
      </c>
      <c r="T217" s="222">
        <v>8.0000000000000002E-3</v>
      </c>
    </row>
    <row r="218" spans="2:20" ht="24.95" customHeight="1" x14ac:dyDescent="0.2">
      <c r="B218" s="174" t="s">
        <v>41</v>
      </c>
      <c r="C218" s="183" t="s">
        <v>22</v>
      </c>
      <c r="D218" s="343">
        <v>2.6</v>
      </c>
      <c r="E218" s="169">
        <v>3</v>
      </c>
      <c r="F218" s="169">
        <v>1.8</v>
      </c>
      <c r="G218" s="169">
        <v>1.3</v>
      </c>
      <c r="H218" s="169">
        <v>1.4</v>
      </c>
      <c r="I218" s="169">
        <v>1.6</v>
      </c>
      <c r="J218" s="169">
        <v>1.5</v>
      </c>
      <c r="K218" s="169">
        <v>1.3</v>
      </c>
      <c r="L218" s="169">
        <v>1.6</v>
      </c>
      <c r="M218" s="169">
        <v>1.8</v>
      </c>
      <c r="N218" s="169">
        <v>1.5</v>
      </c>
      <c r="O218" s="275">
        <v>1.8</v>
      </c>
      <c r="P218" s="171">
        <f t="shared" si="24"/>
        <v>3</v>
      </c>
      <c r="Q218" s="224">
        <f t="shared" ref="Q218:Q227" si="26">MIN(D218:O218)</f>
        <v>1.3</v>
      </c>
      <c r="R218" s="225">
        <f t="shared" si="25"/>
        <v>1.7666666666666668</v>
      </c>
      <c r="S218" s="226" t="s">
        <v>6</v>
      </c>
      <c r="T218" s="204" t="s">
        <v>6</v>
      </c>
    </row>
    <row r="219" spans="2:20" ht="24.95" customHeight="1" x14ac:dyDescent="0.2">
      <c r="B219" s="174" t="s">
        <v>333</v>
      </c>
      <c r="C219" s="175" t="s">
        <v>22</v>
      </c>
      <c r="D219" s="203">
        <v>2.1</v>
      </c>
      <c r="E219" s="203">
        <v>2.2999999999999998</v>
      </c>
      <c r="F219" s="203">
        <v>1.3</v>
      </c>
      <c r="G219" s="203">
        <v>0.8</v>
      </c>
      <c r="H219" s="203">
        <v>0.9</v>
      </c>
      <c r="I219" s="203">
        <v>1.1000000000000001</v>
      </c>
      <c r="J219" s="203">
        <v>1.3</v>
      </c>
      <c r="K219" s="203">
        <v>0.8</v>
      </c>
      <c r="L219" s="203">
        <v>1.1000000000000001</v>
      </c>
      <c r="M219" s="203">
        <v>1.3</v>
      </c>
      <c r="N219" s="203">
        <v>1.2</v>
      </c>
      <c r="O219" s="203">
        <v>1.2</v>
      </c>
      <c r="P219" s="171">
        <f t="shared" si="24"/>
        <v>2.2999999999999998</v>
      </c>
      <c r="Q219" s="224">
        <f>MIN(D219:O219)</f>
        <v>0.8</v>
      </c>
      <c r="R219" s="225">
        <f t="shared" si="25"/>
        <v>1.2833333333333334</v>
      </c>
      <c r="S219" s="226"/>
      <c r="T219" s="226"/>
    </row>
    <row r="220" spans="2:20" ht="24.95" customHeight="1" x14ac:dyDescent="0.2">
      <c r="B220" s="174" t="s">
        <v>42</v>
      </c>
      <c r="C220" s="175" t="s">
        <v>22</v>
      </c>
      <c r="D220" s="227">
        <v>7.2800000000000004E-2</v>
      </c>
      <c r="E220" s="193">
        <v>7.7100000000000002E-2</v>
      </c>
      <c r="F220" s="193">
        <v>4.0300000000000002E-2</v>
      </c>
      <c r="G220" s="227">
        <v>2.4799999999999999E-2</v>
      </c>
      <c r="H220" s="227">
        <v>2.7799999999999998E-2</v>
      </c>
      <c r="I220" s="227">
        <v>3.1099999999999999E-2</v>
      </c>
      <c r="J220" s="227">
        <v>2.47E-2</v>
      </c>
      <c r="K220" s="227">
        <v>2.4299999999999999E-2</v>
      </c>
      <c r="L220" s="227">
        <v>3.7499999999999999E-2</v>
      </c>
      <c r="M220" s="227">
        <v>3.8800000000000001E-2</v>
      </c>
      <c r="N220" s="227">
        <v>3.2899999999999999E-2</v>
      </c>
      <c r="O220" s="227">
        <v>3.3300000000000003E-2</v>
      </c>
      <c r="P220" s="228">
        <f>MAX(D220:O220)</f>
        <v>7.7100000000000002E-2</v>
      </c>
      <c r="Q220" s="229">
        <f>MIN(D220:O220)</f>
        <v>2.4299999999999999E-2</v>
      </c>
      <c r="R220" s="230">
        <f t="shared" si="25"/>
        <v>3.8783333333333329E-2</v>
      </c>
      <c r="S220" s="226"/>
      <c r="T220" s="226"/>
    </row>
    <row r="221" spans="2:20" ht="24.95" customHeight="1" x14ac:dyDescent="0.2">
      <c r="B221" s="174" t="s">
        <v>43</v>
      </c>
      <c r="C221" s="175" t="s">
        <v>44</v>
      </c>
      <c r="D221" s="192">
        <v>3.5</v>
      </c>
      <c r="E221" s="193">
        <v>3.43</v>
      </c>
      <c r="F221" s="193">
        <v>3.08</v>
      </c>
      <c r="G221" s="193">
        <v>3.12</v>
      </c>
      <c r="H221" s="192">
        <v>3.21</v>
      </c>
      <c r="I221" s="192">
        <v>2.82</v>
      </c>
      <c r="J221" s="192">
        <v>1.84</v>
      </c>
      <c r="K221" s="192">
        <v>3.03</v>
      </c>
      <c r="L221" s="192">
        <v>3.49</v>
      </c>
      <c r="M221" s="192">
        <v>2.91</v>
      </c>
      <c r="N221" s="192">
        <v>2.82</v>
      </c>
      <c r="O221" s="192">
        <v>2.77</v>
      </c>
      <c r="P221" s="163">
        <f t="shared" si="24"/>
        <v>3.5</v>
      </c>
      <c r="Q221" s="231">
        <f>MIN(D221:O221)</f>
        <v>1.84</v>
      </c>
      <c r="R221" s="232">
        <f t="shared" si="25"/>
        <v>3.0016666666666669</v>
      </c>
      <c r="S221" s="226"/>
      <c r="T221" s="226"/>
    </row>
    <row r="222" spans="2:20" ht="24.95" customHeight="1" x14ac:dyDescent="0.2">
      <c r="B222" s="191" t="s">
        <v>335</v>
      </c>
      <c r="C222" s="183" t="s">
        <v>22</v>
      </c>
      <c r="D222" s="182">
        <v>6.55</v>
      </c>
      <c r="E222" s="181">
        <v>6.61</v>
      </c>
      <c r="F222" s="181">
        <v>7.31</v>
      </c>
      <c r="G222" s="181">
        <v>6.99</v>
      </c>
      <c r="H222" s="181">
        <v>7.09</v>
      </c>
      <c r="I222" s="181">
        <v>7.3</v>
      </c>
      <c r="J222" s="181">
        <v>6.97</v>
      </c>
      <c r="K222" s="181">
        <v>7.28</v>
      </c>
      <c r="L222" s="181">
        <v>7.13</v>
      </c>
      <c r="M222" s="181">
        <v>6.8</v>
      </c>
      <c r="N222" s="181">
        <v>6.57</v>
      </c>
      <c r="O222" s="281">
        <v>6.8</v>
      </c>
      <c r="P222" s="171">
        <f t="shared" si="24"/>
        <v>7.31</v>
      </c>
      <c r="Q222" s="224">
        <f t="shared" si="26"/>
        <v>6.55</v>
      </c>
      <c r="R222" s="225">
        <f t="shared" si="25"/>
        <v>6.9499999999999993</v>
      </c>
      <c r="S222" s="204" t="s">
        <v>46</v>
      </c>
      <c r="T222" s="204" t="s">
        <v>6</v>
      </c>
    </row>
    <row r="223" spans="2:20" ht="24.95" customHeight="1" x14ac:dyDescent="0.2">
      <c r="B223" s="174" t="s">
        <v>47</v>
      </c>
      <c r="C223" s="183" t="s">
        <v>22</v>
      </c>
      <c r="D223" s="167">
        <v>1.8</v>
      </c>
      <c r="E223" s="168">
        <v>1.9</v>
      </c>
      <c r="F223" s="168">
        <v>1.3</v>
      </c>
      <c r="G223" s="169">
        <v>0.7</v>
      </c>
      <c r="H223" s="169">
        <v>1.5</v>
      </c>
      <c r="I223" s="169">
        <v>1.2</v>
      </c>
      <c r="J223" s="169">
        <v>1.7</v>
      </c>
      <c r="K223" s="169">
        <v>0.9</v>
      </c>
      <c r="L223" s="169">
        <v>1</v>
      </c>
      <c r="M223" s="169">
        <v>1.2</v>
      </c>
      <c r="N223" s="169">
        <v>1.3</v>
      </c>
      <c r="O223" s="275">
        <v>1.1000000000000001</v>
      </c>
      <c r="P223" s="171">
        <f t="shared" si="24"/>
        <v>1.9</v>
      </c>
      <c r="Q223" s="224">
        <f t="shared" si="26"/>
        <v>0.7</v>
      </c>
      <c r="R223" s="225">
        <f t="shared" si="25"/>
        <v>1.3</v>
      </c>
      <c r="S223" s="204" t="s">
        <v>48</v>
      </c>
      <c r="T223" s="235" t="s">
        <v>6</v>
      </c>
    </row>
    <row r="224" spans="2:20" ht="24.95" customHeight="1" x14ac:dyDescent="0.2">
      <c r="B224" s="236" t="s">
        <v>49</v>
      </c>
      <c r="C224" s="322" t="s">
        <v>50</v>
      </c>
      <c r="D224" s="344">
        <v>2613</v>
      </c>
      <c r="E224" s="295">
        <v>6867</v>
      </c>
      <c r="F224" s="295">
        <v>2909</v>
      </c>
      <c r="G224" s="295">
        <v>2247</v>
      </c>
      <c r="H224" s="295">
        <v>2143</v>
      </c>
      <c r="I224" s="295">
        <v>2909</v>
      </c>
      <c r="J224" s="295">
        <v>1904</v>
      </c>
      <c r="K224" s="295">
        <v>1935</v>
      </c>
      <c r="L224" s="295">
        <v>1198</v>
      </c>
      <c r="M224" s="295">
        <v>2187</v>
      </c>
      <c r="N224" s="295">
        <v>1782</v>
      </c>
      <c r="O224" s="345">
        <v>960</v>
      </c>
      <c r="P224" s="238">
        <f t="shared" si="24"/>
        <v>6867</v>
      </c>
      <c r="Q224" s="302">
        <f t="shared" si="26"/>
        <v>960</v>
      </c>
      <c r="R224" s="303">
        <f t="shared" si="25"/>
        <v>2471.1666666666665</v>
      </c>
      <c r="S224" s="235" t="s">
        <v>51</v>
      </c>
      <c r="T224" s="235" t="s">
        <v>6</v>
      </c>
    </row>
    <row r="225" spans="2:20" ht="24.95" customHeight="1" x14ac:dyDescent="0.2">
      <c r="B225" s="236" t="s">
        <v>52</v>
      </c>
      <c r="C225" s="183" t="s">
        <v>50</v>
      </c>
      <c r="D225" s="344">
        <v>265</v>
      </c>
      <c r="E225" s="295">
        <v>480</v>
      </c>
      <c r="F225" s="295">
        <v>97</v>
      </c>
      <c r="G225" s="295">
        <v>86</v>
      </c>
      <c r="H225" s="295">
        <v>327</v>
      </c>
      <c r="I225" s="295">
        <v>359</v>
      </c>
      <c r="J225" s="295">
        <v>122</v>
      </c>
      <c r="K225" s="295">
        <v>98</v>
      </c>
      <c r="L225" s="295">
        <v>122</v>
      </c>
      <c r="M225" s="295">
        <v>131</v>
      </c>
      <c r="N225" s="295">
        <v>97</v>
      </c>
      <c r="O225" s="345">
        <v>75</v>
      </c>
      <c r="P225" s="238">
        <f t="shared" si="24"/>
        <v>480</v>
      </c>
      <c r="Q225" s="302">
        <f t="shared" si="26"/>
        <v>75</v>
      </c>
      <c r="R225" s="303">
        <f t="shared" si="25"/>
        <v>188.25</v>
      </c>
      <c r="S225" s="235" t="s">
        <v>53</v>
      </c>
      <c r="T225" s="241" t="s">
        <v>7</v>
      </c>
    </row>
    <row r="226" spans="2:20" ht="24.95" customHeight="1" x14ac:dyDescent="0.2">
      <c r="B226" s="236" t="s">
        <v>383</v>
      </c>
      <c r="C226" s="175" t="s">
        <v>50</v>
      </c>
      <c r="D226" s="237">
        <v>63</v>
      </c>
      <c r="E226" s="237">
        <v>86</v>
      </c>
      <c r="F226" s="237">
        <v>10</v>
      </c>
      <c r="G226" s="237">
        <v>10</v>
      </c>
      <c r="H226" s="237">
        <v>10</v>
      </c>
      <c r="I226" s="237">
        <v>30</v>
      </c>
      <c r="J226" s="237">
        <v>31</v>
      </c>
      <c r="K226" s="237">
        <v>30</v>
      </c>
      <c r="L226" s="237">
        <v>52</v>
      </c>
      <c r="M226" s="237">
        <v>20</v>
      </c>
      <c r="N226" s="237" t="s">
        <v>295</v>
      </c>
      <c r="O226" s="237" t="s">
        <v>295</v>
      </c>
      <c r="P226" s="238">
        <f t="shared" si="24"/>
        <v>86</v>
      </c>
      <c r="Q226" s="363">
        <f>MIN(D226:O226)</f>
        <v>10</v>
      </c>
      <c r="R226" s="240">
        <f t="shared" si="25"/>
        <v>34.200000000000003</v>
      </c>
      <c r="S226" s="242"/>
      <c r="T226" s="242"/>
    </row>
    <row r="227" spans="2:20" ht="24.95" customHeight="1" x14ac:dyDescent="0.2">
      <c r="B227" s="185" t="s">
        <v>54</v>
      </c>
      <c r="C227" s="186" t="s">
        <v>346</v>
      </c>
      <c r="D227" s="344">
        <v>13600</v>
      </c>
      <c r="E227" s="295">
        <v>2800</v>
      </c>
      <c r="F227" s="295">
        <v>7200</v>
      </c>
      <c r="G227" s="295">
        <v>12400</v>
      </c>
      <c r="H227" s="295">
        <v>15600</v>
      </c>
      <c r="I227" s="295">
        <v>13600</v>
      </c>
      <c r="J227" s="295">
        <v>10800</v>
      </c>
      <c r="K227" s="295">
        <v>16800</v>
      </c>
      <c r="L227" s="295">
        <v>26000</v>
      </c>
      <c r="M227" s="295">
        <v>26800</v>
      </c>
      <c r="N227" s="295">
        <v>21600</v>
      </c>
      <c r="O227" s="345">
        <v>11200</v>
      </c>
      <c r="P227" s="296">
        <f t="shared" si="24"/>
        <v>26800</v>
      </c>
      <c r="Q227" s="297">
        <f t="shared" si="26"/>
        <v>2800</v>
      </c>
      <c r="R227" s="298">
        <f t="shared" si="25"/>
        <v>14866.666666666666</v>
      </c>
      <c r="S227" s="347" t="s">
        <v>7</v>
      </c>
      <c r="T227" s="292" t="s">
        <v>7</v>
      </c>
    </row>
    <row r="228" spans="2:20" ht="24.95" customHeight="1" x14ac:dyDescent="0.2">
      <c r="B228" s="185" t="s">
        <v>55</v>
      </c>
      <c r="C228" s="186" t="s">
        <v>346</v>
      </c>
      <c r="D228" s="348">
        <v>9600</v>
      </c>
      <c r="E228" s="349">
        <v>2800</v>
      </c>
      <c r="F228" s="349">
        <v>4800</v>
      </c>
      <c r="G228" s="349">
        <v>10000</v>
      </c>
      <c r="H228" s="349">
        <v>12000</v>
      </c>
      <c r="I228" s="349">
        <v>9200</v>
      </c>
      <c r="J228" s="349">
        <v>8400</v>
      </c>
      <c r="K228" s="349">
        <v>10000</v>
      </c>
      <c r="L228" s="349">
        <v>15600</v>
      </c>
      <c r="M228" s="349">
        <v>17600</v>
      </c>
      <c r="N228" s="349">
        <v>16400</v>
      </c>
      <c r="O228" s="350">
        <v>5200</v>
      </c>
      <c r="P228" s="296">
        <f t="shared" si="24"/>
        <v>17600</v>
      </c>
      <c r="Q228" s="297">
        <f>MIN(D228:O228)</f>
        <v>2800</v>
      </c>
      <c r="R228" s="298">
        <f t="shared" si="25"/>
        <v>10133.333333333334</v>
      </c>
      <c r="S228" s="292" t="s">
        <v>7</v>
      </c>
      <c r="T228" s="299" t="s">
        <v>7</v>
      </c>
    </row>
    <row r="229" spans="2:20" ht="24.95" customHeight="1" x14ac:dyDescent="0.2">
      <c r="B229" s="185" t="s">
        <v>384</v>
      </c>
      <c r="C229" s="300" t="s">
        <v>346</v>
      </c>
      <c r="D229" s="351">
        <v>0</v>
      </c>
      <c r="E229" s="351">
        <v>400</v>
      </c>
      <c r="F229" s="291">
        <v>0</v>
      </c>
      <c r="G229" s="291">
        <v>0</v>
      </c>
      <c r="H229" s="291">
        <v>0</v>
      </c>
      <c r="I229" s="291">
        <v>0</v>
      </c>
      <c r="J229" s="291">
        <v>0</v>
      </c>
      <c r="K229" s="291">
        <v>0</v>
      </c>
      <c r="L229" s="291">
        <v>400</v>
      </c>
      <c r="M229" s="291">
        <v>0</v>
      </c>
      <c r="N229" s="291">
        <v>400</v>
      </c>
      <c r="O229" s="301">
        <v>0</v>
      </c>
      <c r="P229" s="238">
        <f>MAX(D229:O229)</f>
        <v>400</v>
      </c>
      <c r="Q229" s="302">
        <f>MIN(D229:O229)</f>
        <v>0</v>
      </c>
      <c r="R229" s="303">
        <f>AVERAGE(D229:O229)</f>
        <v>100</v>
      </c>
      <c r="S229" s="292" t="s">
        <v>7</v>
      </c>
      <c r="T229" s="292" t="s">
        <v>7</v>
      </c>
    </row>
    <row r="230" spans="2:20" ht="24.95" customHeight="1" x14ac:dyDescent="0.2">
      <c r="B230" s="236" t="s">
        <v>56</v>
      </c>
      <c r="C230" s="217" t="s">
        <v>57</v>
      </c>
      <c r="D230" s="182">
        <v>34.380000000000003</v>
      </c>
      <c r="E230" s="181">
        <v>35.93</v>
      </c>
      <c r="F230" s="181">
        <v>23.57</v>
      </c>
      <c r="G230" s="305">
        <v>8.19</v>
      </c>
      <c r="H230" s="305">
        <v>8.5</v>
      </c>
      <c r="I230" s="305">
        <v>10.130000000000001</v>
      </c>
      <c r="J230" s="305">
        <v>9.44</v>
      </c>
      <c r="K230" s="305">
        <v>9.5299999999999994</v>
      </c>
      <c r="L230" s="305">
        <v>12.53</v>
      </c>
      <c r="M230" s="305">
        <v>13.33</v>
      </c>
      <c r="N230" s="305">
        <v>13.34</v>
      </c>
      <c r="O230" s="306">
        <v>12.2</v>
      </c>
      <c r="P230" s="249">
        <f t="shared" si="24"/>
        <v>35.93</v>
      </c>
      <c r="Q230" s="250">
        <f>MIN(D230:O230)</f>
        <v>8.19</v>
      </c>
      <c r="R230" s="165">
        <f t="shared" si="25"/>
        <v>15.922499999999999</v>
      </c>
      <c r="S230" s="248" t="s">
        <v>6</v>
      </c>
      <c r="T230" s="352" t="s">
        <v>6</v>
      </c>
    </row>
    <row r="231" spans="2:20" ht="24.95" customHeight="1" x14ac:dyDescent="0.2">
      <c r="B231" s="364" t="s">
        <v>58</v>
      </c>
      <c r="C231" s="365" t="s">
        <v>339</v>
      </c>
      <c r="D231" s="366">
        <v>3.08</v>
      </c>
      <c r="E231" s="367">
        <v>1.8</v>
      </c>
      <c r="F231" s="367">
        <v>2.09</v>
      </c>
      <c r="G231" s="368">
        <v>2.14</v>
      </c>
      <c r="H231" s="368">
        <v>3</v>
      </c>
      <c r="I231" s="368">
        <v>2.33</v>
      </c>
      <c r="J231" s="305">
        <v>1.84</v>
      </c>
      <c r="K231" s="305">
        <v>1.77</v>
      </c>
      <c r="L231" s="305">
        <v>3.34</v>
      </c>
      <c r="M231" s="305">
        <v>2.5299999999999998</v>
      </c>
      <c r="N231" s="305">
        <v>2</v>
      </c>
      <c r="O231" s="306">
        <v>1.71</v>
      </c>
      <c r="P231" s="369">
        <f t="shared" si="24"/>
        <v>3.34</v>
      </c>
      <c r="Q231" s="370">
        <f>MIN(D231:O231)</f>
        <v>1.71</v>
      </c>
      <c r="R231" s="371">
        <f t="shared" si="25"/>
        <v>2.3025000000000002</v>
      </c>
      <c r="S231" s="372" t="s">
        <v>6</v>
      </c>
      <c r="T231" s="373" t="s">
        <v>6</v>
      </c>
    </row>
    <row r="232" spans="2:20" ht="24.95" customHeight="1" thickBot="1" x14ac:dyDescent="0.25">
      <c r="B232" s="374" t="s">
        <v>59</v>
      </c>
      <c r="C232" s="375" t="s">
        <v>60</v>
      </c>
      <c r="D232" s="376">
        <v>74</v>
      </c>
      <c r="E232" s="377">
        <v>69</v>
      </c>
      <c r="F232" s="377">
        <v>88</v>
      </c>
      <c r="G232" s="378">
        <v>90</v>
      </c>
      <c r="H232" s="378">
        <v>86</v>
      </c>
      <c r="I232" s="378">
        <v>87</v>
      </c>
      <c r="J232" s="258">
        <v>76</v>
      </c>
      <c r="K232" s="258">
        <v>76</v>
      </c>
      <c r="L232" s="258">
        <v>76</v>
      </c>
      <c r="M232" s="258">
        <v>88</v>
      </c>
      <c r="N232" s="258">
        <v>88</v>
      </c>
      <c r="O232" s="309">
        <v>75</v>
      </c>
      <c r="P232" s="379">
        <f>MAX(D232:O232)</f>
        <v>90</v>
      </c>
      <c r="Q232" s="380">
        <f>MIN(D232:O232)</f>
        <v>69</v>
      </c>
      <c r="R232" s="381">
        <f>AVERAGE(D232:O232)</f>
        <v>81.083333333333329</v>
      </c>
      <c r="S232" s="382" t="s">
        <v>6</v>
      </c>
      <c r="T232" s="260" t="s">
        <v>7</v>
      </c>
    </row>
    <row r="233" spans="2:20" ht="24.95" customHeight="1" x14ac:dyDescent="0.2">
      <c r="B233" s="261" t="s">
        <v>340</v>
      </c>
      <c r="C233" s="262"/>
      <c r="D233" s="263"/>
      <c r="E233" s="263"/>
      <c r="F233" s="263"/>
      <c r="G233" s="263"/>
      <c r="H233" s="263"/>
      <c r="I233" s="263"/>
      <c r="J233" s="263"/>
      <c r="K233" s="263"/>
      <c r="L233" s="263"/>
      <c r="M233" s="263"/>
      <c r="N233" s="263"/>
      <c r="O233" s="263"/>
      <c r="P233" s="263"/>
      <c r="Q233" s="263"/>
      <c r="R233" s="263"/>
      <c r="S233" s="262"/>
    </row>
    <row r="234" spans="2:20" ht="24.95" customHeight="1" x14ac:dyDescent="0.2">
      <c r="B234" s="138" t="s">
        <v>341</v>
      </c>
    </row>
    <row r="235" spans="2:20" ht="24.95" customHeight="1" x14ac:dyDescent="0.2">
      <c r="B235" s="383"/>
    </row>
    <row r="236" spans="2:20" ht="24.95" customHeight="1" thickBot="1" x14ac:dyDescent="0.25">
      <c r="B236" s="632" t="str">
        <f>"คุณภาพน้ำดิบแม่น้ำแควน้อย จุดเก็บที่แพสวนช้างเพื่อนแก้ว จ.กาญจนบุรี (ภาคสนามรายเดือน) "&amp;B1&amp;""</f>
        <v>คุณภาพน้ำดิบแม่น้ำแควน้อย จุดเก็บที่แพสวนช้างเพื่อนแก้ว จ.กาญจนบุรี (ภาคสนามรายเดือน) 2565</v>
      </c>
      <c r="C236" s="632"/>
      <c r="D236" s="632"/>
      <c r="E236" s="632"/>
      <c r="F236" s="632"/>
      <c r="G236" s="632"/>
      <c r="H236" s="632"/>
      <c r="I236" s="632"/>
      <c r="J236" s="632"/>
      <c r="K236" s="632"/>
      <c r="L236" s="632"/>
      <c r="M236" s="632"/>
      <c r="N236" s="632"/>
      <c r="O236" s="632"/>
      <c r="P236" s="384"/>
      <c r="Q236" s="384"/>
      <c r="R236" s="384"/>
      <c r="S236" s="385"/>
    </row>
    <row r="237" spans="2:20" ht="24.95" customHeight="1" thickBot="1" x14ac:dyDescent="0.25">
      <c r="B237" s="386" t="s">
        <v>0</v>
      </c>
      <c r="C237" s="386" t="s">
        <v>1</v>
      </c>
      <c r="D237" s="266">
        <v>44105</v>
      </c>
      <c r="E237" s="266">
        <v>44136</v>
      </c>
      <c r="F237" s="266">
        <v>44166</v>
      </c>
      <c r="G237" s="266">
        <v>44197</v>
      </c>
      <c r="H237" s="266">
        <v>44228</v>
      </c>
      <c r="I237" s="266">
        <v>44256</v>
      </c>
      <c r="J237" s="266">
        <v>44287</v>
      </c>
      <c r="K237" s="266">
        <v>44317</v>
      </c>
      <c r="L237" s="266">
        <v>44348</v>
      </c>
      <c r="M237" s="266">
        <v>44378</v>
      </c>
      <c r="N237" s="266">
        <v>44409</v>
      </c>
      <c r="O237" s="266">
        <v>44440</v>
      </c>
      <c r="P237" s="387" t="s">
        <v>309</v>
      </c>
      <c r="Q237" s="386" t="s">
        <v>310</v>
      </c>
      <c r="R237" s="388" t="s">
        <v>311</v>
      </c>
      <c r="S237" s="389" t="s">
        <v>312</v>
      </c>
    </row>
    <row r="238" spans="2:20" ht="24.95" customHeight="1" x14ac:dyDescent="0.2">
      <c r="B238" s="390" t="s">
        <v>5</v>
      </c>
      <c r="C238" s="391"/>
      <c r="D238" s="392">
        <v>4</v>
      </c>
      <c r="E238" s="393">
        <v>1</v>
      </c>
      <c r="F238" s="394">
        <v>1</v>
      </c>
      <c r="G238" s="393">
        <v>5</v>
      </c>
      <c r="H238" s="394">
        <v>2</v>
      </c>
      <c r="I238" s="393">
        <v>1</v>
      </c>
      <c r="J238" s="394">
        <v>20</v>
      </c>
      <c r="K238" s="393">
        <v>11</v>
      </c>
      <c r="L238" s="394">
        <v>1</v>
      </c>
      <c r="M238" s="393">
        <v>6</v>
      </c>
      <c r="N238" s="394">
        <v>2</v>
      </c>
      <c r="O238" s="395">
        <v>5</v>
      </c>
      <c r="P238" s="396"/>
      <c r="Q238" s="397"/>
      <c r="R238" s="398"/>
      <c r="S238" s="399"/>
    </row>
    <row r="239" spans="2:20" ht="24.95" customHeight="1" x14ac:dyDescent="0.2">
      <c r="B239" s="400" t="s">
        <v>8</v>
      </c>
      <c r="C239" s="401"/>
      <c r="D239" s="402">
        <v>13</v>
      </c>
      <c r="E239" s="403">
        <v>13.15</v>
      </c>
      <c r="F239" s="403">
        <v>13</v>
      </c>
      <c r="G239" s="403">
        <v>13.43</v>
      </c>
      <c r="H239" s="403">
        <v>13.25</v>
      </c>
      <c r="I239" s="403">
        <v>12.57</v>
      </c>
      <c r="J239" s="403">
        <v>13.06</v>
      </c>
      <c r="K239" s="403">
        <v>12.51</v>
      </c>
      <c r="L239" s="403">
        <v>12.46</v>
      </c>
      <c r="M239" s="403">
        <v>12.46</v>
      </c>
      <c r="N239" s="403">
        <v>12.33</v>
      </c>
      <c r="O239" s="404">
        <v>12.59</v>
      </c>
      <c r="P239" s="405"/>
      <c r="Q239" s="406"/>
      <c r="R239" s="407"/>
      <c r="S239" s="408"/>
    </row>
    <row r="240" spans="2:20" ht="24.95" customHeight="1" x14ac:dyDescent="0.2">
      <c r="B240" s="409" t="s">
        <v>375</v>
      </c>
      <c r="C240" s="410" t="s">
        <v>11</v>
      </c>
      <c r="D240" s="411">
        <v>29.33</v>
      </c>
      <c r="E240" s="412">
        <v>27.75</v>
      </c>
      <c r="F240" s="413">
        <v>26.48</v>
      </c>
      <c r="G240" s="412">
        <v>26.9</v>
      </c>
      <c r="H240" s="412">
        <v>28.05</v>
      </c>
      <c r="I240" s="412">
        <v>27.91</v>
      </c>
      <c r="J240" s="403">
        <v>28.93</v>
      </c>
      <c r="K240" s="412">
        <v>29.47</v>
      </c>
      <c r="L240" s="412">
        <v>30.15</v>
      </c>
      <c r="M240" s="412">
        <v>29.95</v>
      </c>
      <c r="N240" s="412">
        <v>30.12</v>
      </c>
      <c r="O240" s="414">
        <v>30.02</v>
      </c>
      <c r="P240" s="415">
        <f t="shared" ref="P240:P252" si="27">MAX(D240:O240)</f>
        <v>30.15</v>
      </c>
      <c r="Q240" s="416">
        <f t="shared" ref="Q240:Q252" si="28">MIN(D240:O240)</f>
        <v>26.48</v>
      </c>
      <c r="R240" s="417">
        <f t="shared" ref="R240:R252" si="29">AVERAGE(D240:O240)</f>
        <v>28.754999999999999</v>
      </c>
      <c r="S240" s="418" t="s">
        <v>7</v>
      </c>
    </row>
    <row r="241" spans="2:19" ht="24.95" customHeight="1" x14ac:dyDescent="0.2">
      <c r="B241" s="419" t="s">
        <v>376</v>
      </c>
      <c r="C241" s="401" t="s">
        <v>315</v>
      </c>
      <c r="D241" s="420">
        <v>28.04</v>
      </c>
      <c r="E241" s="421">
        <v>110.03</v>
      </c>
      <c r="F241" s="421">
        <v>11.09</v>
      </c>
      <c r="G241" s="421">
        <v>10.79</v>
      </c>
      <c r="H241" s="421">
        <v>9.44</v>
      </c>
      <c r="I241" s="421">
        <v>9.65</v>
      </c>
      <c r="J241" s="524">
        <v>215</v>
      </c>
      <c r="K241" s="421">
        <v>24.93</v>
      </c>
      <c r="L241" s="421">
        <v>14.7</v>
      </c>
      <c r="M241" s="421">
        <v>15.29</v>
      </c>
      <c r="N241" s="421">
        <v>10.65</v>
      </c>
      <c r="O241" s="423">
        <v>12.35</v>
      </c>
      <c r="P241" s="415">
        <f t="shared" si="27"/>
        <v>215</v>
      </c>
      <c r="Q241" s="416">
        <f t="shared" si="28"/>
        <v>9.44</v>
      </c>
      <c r="R241" s="417">
        <f t="shared" si="29"/>
        <v>39.33</v>
      </c>
      <c r="S241" s="424" t="s">
        <v>7</v>
      </c>
    </row>
    <row r="242" spans="2:19" ht="24.95" customHeight="1" x14ac:dyDescent="0.2">
      <c r="B242" s="425" t="s">
        <v>377</v>
      </c>
      <c r="C242" s="426"/>
      <c r="D242" s="420">
        <v>7.54</v>
      </c>
      <c r="E242" s="421">
        <v>7.64</v>
      </c>
      <c r="F242" s="421">
        <v>7.63</v>
      </c>
      <c r="G242" s="421">
        <v>7.71</v>
      </c>
      <c r="H242" s="421">
        <v>7.7</v>
      </c>
      <c r="I242" s="421">
        <v>7.66</v>
      </c>
      <c r="J242" s="422">
        <v>7.62</v>
      </c>
      <c r="K242" s="421">
        <v>7.57</v>
      </c>
      <c r="L242" s="421">
        <v>7.71</v>
      </c>
      <c r="M242" s="421">
        <v>7.76</v>
      </c>
      <c r="N242" s="421">
        <v>7.68</v>
      </c>
      <c r="O242" s="423">
        <v>7.75</v>
      </c>
      <c r="P242" s="405">
        <f t="shared" si="27"/>
        <v>7.76</v>
      </c>
      <c r="Q242" s="406">
        <f t="shared" si="28"/>
        <v>7.54</v>
      </c>
      <c r="R242" s="417">
        <f t="shared" si="29"/>
        <v>7.6641666666666666</v>
      </c>
      <c r="S242" s="427" t="s">
        <v>17</v>
      </c>
    </row>
    <row r="243" spans="2:19" ht="24.95" customHeight="1" x14ac:dyDescent="0.2">
      <c r="B243" s="419" t="s">
        <v>378</v>
      </c>
      <c r="C243" s="401" t="s">
        <v>19</v>
      </c>
      <c r="D243" s="428">
        <v>240</v>
      </c>
      <c r="E243" s="429">
        <v>263</v>
      </c>
      <c r="F243" s="430">
        <v>239</v>
      </c>
      <c r="G243" s="429">
        <v>180</v>
      </c>
      <c r="H243" s="429">
        <v>163</v>
      </c>
      <c r="I243" s="429">
        <v>148</v>
      </c>
      <c r="J243" s="524">
        <v>154</v>
      </c>
      <c r="K243" s="429">
        <v>152</v>
      </c>
      <c r="L243" s="429">
        <v>166</v>
      </c>
      <c r="M243" s="429">
        <v>184</v>
      </c>
      <c r="N243" s="429">
        <v>158</v>
      </c>
      <c r="O243" s="431">
        <v>182</v>
      </c>
      <c r="P243" s="432">
        <f t="shared" si="27"/>
        <v>263</v>
      </c>
      <c r="Q243" s="433">
        <f t="shared" si="28"/>
        <v>148</v>
      </c>
      <c r="R243" s="434">
        <f t="shared" si="29"/>
        <v>185.75</v>
      </c>
      <c r="S243" s="408" t="s">
        <v>7</v>
      </c>
    </row>
    <row r="244" spans="2:19" ht="24.95" customHeight="1" x14ac:dyDescent="0.2">
      <c r="B244" s="435" t="s">
        <v>365</v>
      </c>
      <c r="C244" s="410" t="s">
        <v>20</v>
      </c>
      <c r="D244" s="420">
        <v>0.11</v>
      </c>
      <c r="E244" s="421">
        <v>0.12</v>
      </c>
      <c r="F244" s="421">
        <v>0.11</v>
      </c>
      <c r="G244" s="436">
        <v>0.08</v>
      </c>
      <c r="H244" s="436">
        <v>0.08</v>
      </c>
      <c r="I244" s="436">
        <v>7.0000000000000007E-2</v>
      </c>
      <c r="J244" s="437">
        <v>7.0000000000000007E-2</v>
      </c>
      <c r="K244" s="436">
        <v>7.0000000000000007E-2</v>
      </c>
      <c r="L244" s="436">
        <v>0.08</v>
      </c>
      <c r="M244" s="436">
        <v>0.09</v>
      </c>
      <c r="N244" s="436">
        <v>7.0000000000000007E-2</v>
      </c>
      <c r="O244" s="438">
        <v>0.08</v>
      </c>
      <c r="P244" s="447">
        <f t="shared" si="27"/>
        <v>0.12</v>
      </c>
      <c r="Q244" s="448">
        <f t="shared" si="28"/>
        <v>7.0000000000000007E-2</v>
      </c>
      <c r="R244" s="449">
        <f t="shared" si="29"/>
        <v>8.5833333333333359E-2</v>
      </c>
      <c r="S244" s="439" t="s">
        <v>7</v>
      </c>
    </row>
    <row r="245" spans="2:19" ht="24.95" customHeight="1" x14ac:dyDescent="0.2">
      <c r="B245" s="440" t="s">
        <v>21</v>
      </c>
      <c r="C245" s="410" t="s">
        <v>379</v>
      </c>
      <c r="D245" s="428">
        <v>104</v>
      </c>
      <c r="E245" s="429">
        <v>109</v>
      </c>
      <c r="F245" s="429">
        <v>99</v>
      </c>
      <c r="G245" s="441">
        <v>83</v>
      </c>
      <c r="H245" s="441">
        <v>75</v>
      </c>
      <c r="I245" s="441">
        <v>65</v>
      </c>
      <c r="J245" s="524">
        <v>60</v>
      </c>
      <c r="K245" s="441">
        <v>70</v>
      </c>
      <c r="L245" s="441">
        <v>70</v>
      </c>
      <c r="M245" s="441">
        <v>76</v>
      </c>
      <c r="N245" s="441">
        <v>80</v>
      </c>
      <c r="O245" s="442">
        <v>94</v>
      </c>
      <c r="P245" s="443">
        <f t="shared" si="27"/>
        <v>109</v>
      </c>
      <c r="Q245" s="444">
        <f t="shared" si="28"/>
        <v>60</v>
      </c>
      <c r="R245" s="417">
        <f t="shared" si="29"/>
        <v>82.083333333333329</v>
      </c>
      <c r="S245" s="445" t="s">
        <v>7</v>
      </c>
    </row>
    <row r="246" spans="2:19" ht="24.95" customHeight="1" x14ac:dyDescent="0.2">
      <c r="B246" s="446" t="s">
        <v>32</v>
      </c>
      <c r="C246" s="401" t="s">
        <v>22</v>
      </c>
      <c r="D246" s="420">
        <v>2.08</v>
      </c>
      <c r="E246" s="421">
        <v>2.46</v>
      </c>
      <c r="F246" s="421">
        <v>1.76</v>
      </c>
      <c r="G246" s="421">
        <v>2.73</v>
      </c>
      <c r="H246" s="421">
        <v>1.1399999999999999</v>
      </c>
      <c r="I246" s="421">
        <v>0.75</v>
      </c>
      <c r="J246" s="422">
        <v>3.09</v>
      </c>
      <c r="K246" s="421">
        <v>1.02</v>
      </c>
      <c r="L246" s="421">
        <v>1.94</v>
      </c>
      <c r="M246" s="421">
        <v>0.81</v>
      </c>
      <c r="N246" s="421">
        <v>1.1499999999999999</v>
      </c>
      <c r="O246" s="423">
        <v>0.41</v>
      </c>
      <c r="P246" s="447">
        <f t="shared" si="27"/>
        <v>3.09</v>
      </c>
      <c r="Q246" s="448">
        <f t="shared" si="28"/>
        <v>0.41</v>
      </c>
      <c r="R246" s="449">
        <f t="shared" si="29"/>
        <v>1.6116666666666664</v>
      </c>
      <c r="S246" s="424" t="s">
        <v>7</v>
      </c>
    </row>
    <row r="247" spans="2:19" ht="24.95" customHeight="1" x14ac:dyDescent="0.2">
      <c r="B247" s="446" t="s">
        <v>45</v>
      </c>
      <c r="C247" s="450" t="s">
        <v>22</v>
      </c>
      <c r="D247" s="420">
        <v>5.48</v>
      </c>
      <c r="E247" s="421">
        <v>5.69</v>
      </c>
      <c r="F247" s="421">
        <v>5.64</v>
      </c>
      <c r="G247" s="421">
        <v>5.78</v>
      </c>
      <c r="H247" s="421">
        <v>5.45</v>
      </c>
      <c r="I247" s="421">
        <v>6.07</v>
      </c>
      <c r="J247" s="422">
        <v>4.91</v>
      </c>
      <c r="K247" s="421">
        <v>5.77</v>
      </c>
      <c r="L247" s="421">
        <v>5.55</v>
      </c>
      <c r="M247" s="421">
        <v>5.0999999999999996</v>
      </c>
      <c r="N247" s="421">
        <v>5.1100000000000003</v>
      </c>
      <c r="O247" s="423">
        <v>5.3</v>
      </c>
      <c r="P247" s="415">
        <f t="shared" si="27"/>
        <v>6.07</v>
      </c>
      <c r="Q247" s="416">
        <f t="shared" si="28"/>
        <v>4.91</v>
      </c>
      <c r="R247" s="449">
        <f t="shared" si="29"/>
        <v>5.4874999999999998</v>
      </c>
      <c r="S247" s="424" t="s">
        <v>46</v>
      </c>
    </row>
    <row r="248" spans="2:19" ht="24.95" customHeight="1" x14ac:dyDescent="0.2">
      <c r="B248" s="236" t="s">
        <v>49</v>
      </c>
      <c r="C248" s="451" t="s">
        <v>50</v>
      </c>
      <c r="D248" s="452">
        <v>19863</v>
      </c>
      <c r="E248" s="453">
        <v>24196</v>
      </c>
      <c r="F248" s="454">
        <v>17329</v>
      </c>
      <c r="G248" s="455">
        <v>8164</v>
      </c>
      <c r="H248" s="455">
        <v>9208</v>
      </c>
      <c r="I248" s="455">
        <v>12997</v>
      </c>
      <c r="J248" s="525">
        <v>24196</v>
      </c>
      <c r="K248" s="455">
        <v>14136</v>
      </c>
      <c r="L248" s="455">
        <v>14140</v>
      </c>
      <c r="M248" s="455">
        <v>9208</v>
      </c>
      <c r="N248" s="455">
        <v>15531</v>
      </c>
      <c r="O248" s="455">
        <v>12997</v>
      </c>
      <c r="P248" s="457">
        <f t="shared" si="27"/>
        <v>24196</v>
      </c>
      <c r="Q248" s="458">
        <f t="shared" si="28"/>
        <v>8164</v>
      </c>
      <c r="R248" s="459">
        <f t="shared" si="29"/>
        <v>15163.75</v>
      </c>
      <c r="S248" s="235" t="s">
        <v>51</v>
      </c>
    </row>
    <row r="249" spans="2:19" ht="24.95" customHeight="1" x14ac:dyDescent="0.2">
      <c r="B249" s="460" t="s">
        <v>52</v>
      </c>
      <c r="C249" s="461" t="s">
        <v>50</v>
      </c>
      <c r="D249" s="462">
        <v>1723</v>
      </c>
      <c r="E249" s="463">
        <v>3968</v>
      </c>
      <c r="F249" s="464">
        <v>241</v>
      </c>
      <c r="G249" s="465">
        <v>504</v>
      </c>
      <c r="H249" s="465">
        <v>833</v>
      </c>
      <c r="I249" s="465">
        <v>327</v>
      </c>
      <c r="J249" s="526">
        <v>19863</v>
      </c>
      <c r="K249" s="465">
        <v>4106</v>
      </c>
      <c r="L249" s="465">
        <v>1450</v>
      </c>
      <c r="M249" s="465">
        <v>906</v>
      </c>
      <c r="N249" s="465">
        <v>1259</v>
      </c>
      <c r="O249" s="466">
        <v>2359</v>
      </c>
      <c r="P249" s="467">
        <f t="shared" si="27"/>
        <v>19863</v>
      </c>
      <c r="Q249" s="468">
        <f t="shared" si="28"/>
        <v>241</v>
      </c>
      <c r="R249" s="469">
        <f t="shared" si="29"/>
        <v>3128.25</v>
      </c>
      <c r="S249" s="470" t="s">
        <v>53</v>
      </c>
    </row>
    <row r="250" spans="2:19" ht="24.95" customHeight="1" x14ac:dyDescent="0.2">
      <c r="B250" s="460" t="s">
        <v>383</v>
      </c>
      <c r="C250" s="461" t="s">
        <v>50</v>
      </c>
      <c r="D250" s="462">
        <v>355</v>
      </c>
      <c r="E250" s="463">
        <v>576</v>
      </c>
      <c r="F250" s="464">
        <v>110</v>
      </c>
      <c r="G250" s="465">
        <v>201</v>
      </c>
      <c r="H250" s="465">
        <v>218</v>
      </c>
      <c r="I250" s="465">
        <v>121</v>
      </c>
      <c r="J250" s="526">
        <v>723</v>
      </c>
      <c r="K250" s="465">
        <v>313</v>
      </c>
      <c r="L250" s="465">
        <v>200</v>
      </c>
      <c r="M250" s="465">
        <v>134</v>
      </c>
      <c r="N250" s="465">
        <v>627</v>
      </c>
      <c r="O250" s="466">
        <v>266</v>
      </c>
      <c r="P250" s="467">
        <f t="shared" si="27"/>
        <v>723</v>
      </c>
      <c r="Q250" s="468">
        <f t="shared" si="28"/>
        <v>110</v>
      </c>
      <c r="R250" s="471">
        <f t="shared" si="29"/>
        <v>320.33333333333331</v>
      </c>
      <c r="S250" s="470" t="s">
        <v>7</v>
      </c>
    </row>
    <row r="251" spans="2:19" ht="24.95" customHeight="1" x14ac:dyDescent="0.2">
      <c r="B251" s="236" t="s">
        <v>56</v>
      </c>
      <c r="C251" s="217" t="s">
        <v>57</v>
      </c>
      <c r="D251" s="472">
        <v>22.45</v>
      </c>
      <c r="E251" s="473">
        <v>24.41</v>
      </c>
      <c r="F251" s="474">
        <v>17.05</v>
      </c>
      <c r="G251" s="305">
        <v>6.72</v>
      </c>
      <c r="H251" s="305">
        <v>6.58</v>
      </c>
      <c r="I251" s="305">
        <v>7.23</v>
      </c>
      <c r="J251" s="502">
        <v>9.9</v>
      </c>
      <c r="K251" s="305">
        <v>7.42</v>
      </c>
      <c r="L251" s="305">
        <v>9.31</v>
      </c>
      <c r="M251" s="305">
        <v>11.92</v>
      </c>
      <c r="N251" s="305">
        <v>10.15</v>
      </c>
      <c r="O251" s="306">
        <v>11.98</v>
      </c>
      <c r="P251" s="475">
        <f t="shared" si="27"/>
        <v>24.41</v>
      </c>
      <c r="Q251" s="476">
        <f t="shared" si="28"/>
        <v>6.58</v>
      </c>
      <c r="R251" s="477">
        <f t="shared" si="29"/>
        <v>12.093333333333334</v>
      </c>
      <c r="S251" s="248" t="s">
        <v>6</v>
      </c>
    </row>
    <row r="252" spans="2:19" ht="24.95" customHeight="1" thickBot="1" x14ac:dyDescent="0.25">
      <c r="B252" s="374" t="s">
        <v>58</v>
      </c>
      <c r="C252" s="375" t="s">
        <v>339</v>
      </c>
      <c r="D252" s="478">
        <v>1.29</v>
      </c>
      <c r="E252" s="479">
        <v>2.2000000000000002</v>
      </c>
      <c r="F252" s="480">
        <v>2.0499999999999998</v>
      </c>
      <c r="G252" s="481">
        <v>2.2799999999999998</v>
      </c>
      <c r="H252" s="481">
        <v>2.14</v>
      </c>
      <c r="I252" s="481">
        <v>1.48</v>
      </c>
      <c r="J252" s="481">
        <v>3.22</v>
      </c>
      <c r="K252" s="481">
        <v>0.82</v>
      </c>
      <c r="L252" s="481">
        <v>1.82</v>
      </c>
      <c r="M252" s="481">
        <v>1.38</v>
      </c>
      <c r="N252" s="481">
        <v>1.22</v>
      </c>
      <c r="O252" s="482">
        <v>1.41</v>
      </c>
      <c r="P252" s="483">
        <f t="shared" si="27"/>
        <v>3.22</v>
      </c>
      <c r="Q252" s="484">
        <f t="shared" si="28"/>
        <v>0.82</v>
      </c>
      <c r="R252" s="485">
        <f t="shared" si="29"/>
        <v>1.7758333333333332</v>
      </c>
      <c r="S252" s="313" t="s">
        <v>6</v>
      </c>
    </row>
    <row r="253" spans="2:19" ht="24.95" customHeight="1" x14ac:dyDescent="0.2">
      <c r="B253" s="385" t="s">
        <v>340</v>
      </c>
      <c r="C253" s="385"/>
      <c r="D253" s="384"/>
      <c r="E253" s="384"/>
      <c r="F253" s="384"/>
      <c r="G253" s="384"/>
      <c r="H253" s="384"/>
      <c r="I253" s="384"/>
      <c r="J253" s="384"/>
      <c r="K253" s="384"/>
      <c r="L253" s="384"/>
      <c r="M253" s="384"/>
      <c r="N253" s="384"/>
      <c r="O253" s="384"/>
    </row>
    <row r="254" spans="2:19" ht="24.95" customHeight="1" x14ac:dyDescent="0.2">
      <c r="B254" s="385" t="s">
        <v>380</v>
      </c>
      <c r="C254" s="385"/>
      <c r="D254" s="384"/>
      <c r="E254" s="384"/>
      <c r="F254" s="384"/>
      <c r="G254" s="384"/>
      <c r="H254" s="384"/>
      <c r="I254" s="384"/>
      <c r="J254" s="384"/>
      <c r="K254" s="384"/>
      <c r="L254" s="384"/>
      <c r="M254" s="384"/>
      <c r="N254" s="384"/>
      <c r="O254" s="384"/>
      <c r="P254" s="384"/>
      <c r="Q254" s="384"/>
      <c r="R254" s="384"/>
      <c r="S254" s="385"/>
    </row>
    <row r="255" spans="2:19" ht="24.95" customHeight="1" x14ac:dyDescent="0.2">
      <c r="P255" s="384"/>
      <c r="Q255" s="384"/>
      <c r="R255" s="384"/>
      <c r="S255" s="385"/>
    </row>
    <row r="256" spans="2:19" ht="24.95" customHeight="1" thickBot="1" x14ac:dyDescent="0.25">
      <c r="B256" s="632" t="str">
        <f>"คุณภาพน้ำดิบแม่น้ำแควใหญ่ เก็บตัวอย่างที่โรงงานผลิตน้ำประปา จ.กาญจนบุรี (ภาคสนามรายเดือน) "&amp;B1&amp;""</f>
        <v>คุณภาพน้ำดิบแม่น้ำแควใหญ่ เก็บตัวอย่างที่โรงงานผลิตน้ำประปา จ.กาญจนบุรี (ภาคสนามรายเดือน) 2565</v>
      </c>
      <c r="C256" s="632"/>
      <c r="D256" s="632"/>
      <c r="E256" s="632"/>
      <c r="F256" s="632"/>
      <c r="G256" s="632"/>
      <c r="H256" s="632"/>
      <c r="I256" s="632"/>
      <c r="J256" s="632"/>
      <c r="K256" s="632"/>
      <c r="L256" s="632"/>
      <c r="M256" s="632"/>
      <c r="N256" s="632"/>
      <c r="O256" s="632"/>
    </row>
    <row r="257" spans="2:19" ht="24.95" customHeight="1" thickBot="1" x14ac:dyDescent="0.25">
      <c r="B257" s="386" t="s">
        <v>0</v>
      </c>
      <c r="C257" s="386" t="s">
        <v>1</v>
      </c>
      <c r="D257" s="266">
        <v>44105</v>
      </c>
      <c r="E257" s="266">
        <v>44137</v>
      </c>
      <c r="F257" s="266">
        <v>44169</v>
      </c>
      <c r="G257" s="266">
        <v>44201</v>
      </c>
      <c r="H257" s="266">
        <v>44233</v>
      </c>
      <c r="I257" s="266">
        <v>44265</v>
      </c>
      <c r="J257" s="266">
        <v>44297</v>
      </c>
      <c r="K257" s="266">
        <v>44329</v>
      </c>
      <c r="L257" s="266">
        <v>44361</v>
      </c>
      <c r="M257" s="266">
        <v>44393</v>
      </c>
      <c r="N257" s="266">
        <v>44425</v>
      </c>
      <c r="O257" s="266">
        <v>44457</v>
      </c>
      <c r="P257" s="387" t="s">
        <v>309</v>
      </c>
      <c r="Q257" s="386" t="s">
        <v>310</v>
      </c>
      <c r="R257" s="388" t="s">
        <v>311</v>
      </c>
      <c r="S257" s="389" t="s">
        <v>312</v>
      </c>
    </row>
    <row r="258" spans="2:19" ht="24.95" customHeight="1" x14ac:dyDescent="0.2">
      <c r="B258" s="390" t="s">
        <v>5</v>
      </c>
      <c r="C258" s="391"/>
      <c r="D258" s="486">
        <v>4</v>
      </c>
      <c r="E258" s="487">
        <v>1</v>
      </c>
      <c r="F258" s="488">
        <v>1</v>
      </c>
      <c r="G258" s="487">
        <v>5</v>
      </c>
      <c r="H258" s="488">
        <v>2</v>
      </c>
      <c r="I258" s="487">
        <v>1</v>
      </c>
      <c r="J258" s="488">
        <v>20</v>
      </c>
      <c r="K258" s="487">
        <v>11</v>
      </c>
      <c r="L258" s="488">
        <v>1</v>
      </c>
      <c r="M258" s="487">
        <v>6</v>
      </c>
      <c r="N258" s="488">
        <v>2</v>
      </c>
      <c r="O258" s="489">
        <v>5</v>
      </c>
      <c r="P258" s="490"/>
      <c r="Q258" s="491"/>
      <c r="R258" s="492"/>
      <c r="S258" s="399"/>
    </row>
    <row r="259" spans="2:19" ht="24.95" customHeight="1" x14ac:dyDescent="0.2">
      <c r="B259" s="419" t="s">
        <v>8</v>
      </c>
      <c r="C259" s="401"/>
      <c r="D259" s="493">
        <v>13.3</v>
      </c>
      <c r="E259" s="494">
        <v>13.45</v>
      </c>
      <c r="F259" s="495">
        <v>13.2</v>
      </c>
      <c r="G259" s="495">
        <v>14.4</v>
      </c>
      <c r="H259" s="495">
        <v>13.45</v>
      </c>
      <c r="I259" s="495">
        <v>13.19</v>
      </c>
      <c r="J259" s="495">
        <v>13.39</v>
      </c>
      <c r="K259" s="495">
        <v>13.14</v>
      </c>
      <c r="L259" s="495">
        <v>13.11</v>
      </c>
      <c r="M259" s="495">
        <v>13.29</v>
      </c>
      <c r="N259" s="495">
        <v>12.55</v>
      </c>
      <c r="O259" s="496">
        <v>13.33</v>
      </c>
      <c r="P259" s="447"/>
      <c r="Q259" s="448"/>
      <c r="R259" s="449"/>
      <c r="S259" s="408"/>
    </row>
    <row r="260" spans="2:19" ht="24.95" customHeight="1" x14ac:dyDescent="0.2">
      <c r="B260" s="409" t="s">
        <v>375</v>
      </c>
      <c r="C260" s="410" t="s">
        <v>11</v>
      </c>
      <c r="D260" s="411">
        <v>29.82</v>
      </c>
      <c r="E260" s="497">
        <v>28.19</v>
      </c>
      <c r="F260" s="412">
        <v>26.44</v>
      </c>
      <c r="G260" s="412">
        <v>26.91</v>
      </c>
      <c r="H260" s="412">
        <v>27.21</v>
      </c>
      <c r="I260" s="412">
        <v>27.35</v>
      </c>
      <c r="J260" s="412">
        <v>28</v>
      </c>
      <c r="K260" s="412">
        <v>28.24</v>
      </c>
      <c r="L260" s="412">
        <v>28.83</v>
      </c>
      <c r="M260" s="412">
        <v>28.97</v>
      </c>
      <c r="N260" s="412">
        <v>29.41</v>
      </c>
      <c r="O260" s="414">
        <v>29.09</v>
      </c>
      <c r="P260" s="415">
        <f t="shared" ref="P260:P272" si="30">MAX(D260:O260)</f>
        <v>29.82</v>
      </c>
      <c r="Q260" s="416">
        <f t="shared" ref="Q260:Q272" si="31">MIN(D260:O260)</f>
        <v>26.44</v>
      </c>
      <c r="R260" s="417">
        <f t="shared" ref="R260:R272" si="32">AVERAGE(D260:O260)</f>
        <v>28.205000000000002</v>
      </c>
      <c r="S260" s="445" t="s">
        <v>7</v>
      </c>
    </row>
    <row r="261" spans="2:19" ht="24.95" customHeight="1" x14ac:dyDescent="0.2">
      <c r="B261" s="419" t="s">
        <v>376</v>
      </c>
      <c r="C261" s="401" t="s">
        <v>315</v>
      </c>
      <c r="D261" s="420">
        <v>55.33</v>
      </c>
      <c r="E261" s="498">
        <v>81.569999999999993</v>
      </c>
      <c r="F261" s="421">
        <v>6.05</v>
      </c>
      <c r="G261" s="421">
        <v>6.19</v>
      </c>
      <c r="H261" s="421">
        <v>2.7</v>
      </c>
      <c r="I261" s="421">
        <v>2.74</v>
      </c>
      <c r="J261" s="527">
        <v>5.45</v>
      </c>
      <c r="K261" s="421">
        <v>5.44</v>
      </c>
      <c r="L261" s="421">
        <v>5.05</v>
      </c>
      <c r="M261" s="421">
        <v>4.18</v>
      </c>
      <c r="N261" s="421">
        <v>5.13</v>
      </c>
      <c r="O261" s="423">
        <v>1.99</v>
      </c>
      <c r="P261" s="415">
        <f t="shared" si="30"/>
        <v>81.569999999999993</v>
      </c>
      <c r="Q261" s="416">
        <f t="shared" si="31"/>
        <v>1.99</v>
      </c>
      <c r="R261" s="417">
        <f t="shared" si="32"/>
        <v>15.151666666666666</v>
      </c>
      <c r="S261" s="424" t="s">
        <v>7</v>
      </c>
    </row>
    <row r="262" spans="2:19" ht="24.95" customHeight="1" x14ac:dyDescent="0.2">
      <c r="B262" s="425" t="s">
        <v>377</v>
      </c>
      <c r="C262" s="426"/>
      <c r="D262" s="420">
        <v>7.61</v>
      </c>
      <c r="E262" s="498">
        <v>7.59</v>
      </c>
      <c r="F262" s="421">
        <v>7.74</v>
      </c>
      <c r="G262" s="421">
        <v>7.79</v>
      </c>
      <c r="H262" s="421">
        <v>7.71</v>
      </c>
      <c r="I262" s="421">
        <v>7.75</v>
      </c>
      <c r="J262" s="527">
        <v>7.63</v>
      </c>
      <c r="K262" s="421">
        <v>7.68</v>
      </c>
      <c r="L262" s="421">
        <v>7.75</v>
      </c>
      <c r="M262" s="421">
        <v>7.8</v>
      </c>
      <c r="N262" s="421">
        <v>7.79</v>
      </c>
      <c r="O262" s="423">
        <v>7.86</v>
      </c>
      <c r="P262" s="405">
        <f t="shared" si="30"/>
        <v>7.86</v>
      </c>
      <c r="Q262" s="406">
        <f t="shared" si="31"/>
        <v>7.59</v>
      </c>
      <c r="R262" s="417">
        <f t="shared" si="32"/>
        <v>7.7250000000000005</v>
      </c>
      <c r="S262" s="427" t="s">
        <v>17</v>
      </c>
    </row>
    <row r="263" spans="2:19" ht="24.95" customHeight="1" x14ac:dyDescent="0.2">
      <c r="B263" s="419" t="s">
        <v>378</v>
      </c>
      <c r="C263" s="401" t="s">
        <v>19</v>
      </c>
      <c r="D263" s="428">
        <v>327</v>
      </c>
      <c r="E263" s="500">
        <v>442</v>
      </c>
      <c r="F263" s="429">
        <v>303</v>
      </c>
      <c r="G263" s="429">
        <v>255</v>
      </c>
      <c r="H263" s="429">
        <v>247</v>
      </c>
      <c r="I263" s="429">
        <v>259</v>
      </c>
      <c r="J263" s="527">
        <v>262</v>
      </c>
      <c r="K263" s="429">
        <v>249</v>
      </c>
      <c r="L263" s="429">
        <v>264</v>
      </c>
      <c r="M263" s="429">
        <v>249</v>
      </c>
      <c r="N263" s="429">
        <v>252</v>
      </c>
      <c r="O263" s="431">
        <v>266</v>
      </c>
      <c r="P263" s="432">
        <f t="shared" si="30"/>
        <v>442</v>
      </c>
      <c r="Q263" s="433">
        <f t="shared" si="31"/>
        <v>247</v>
      </c>
      <c r="R263" s="434">
        <f t="shared" si="32"/>
        <v>281.25</v>
      </c>
      <c r="S263" s="408" t="s">
        <v>7</v>
      </c>
    </row>
    <row r="264" spans="2:19" ht="24.95" customHeight="1" x14ac:dyDescent="0.2">
      <c r="B264" s="435" t="s">
        <v>365</v>
      </c>
      <c r="C264" s="410" t="s">
        <v>20</v>
      </c>
      <c r="D264" s="472">
        <v>0.15</v>
      </c>
      <c r="E264" s="474">
        <v>0.21</v>
      </c>
      <c r="F264" s="474">
        <v>0.14000000000000001</v>
      </c>
      <c r="G264" s="501">
        <v>0.12</v>
      </c>
      <c r="H264" s="501">
        <v>0.12</v>
      </c>
      <c r="I264" s="501">
        <v>0.12</v>
      </c>
      <c r="J264" s="502">
        <v>0.12</v>
      </c>
      <c r="K264" s="501">
        <v>0.12</v>
      </c>
      <c r="L264" s="501">
        <v>0.12</v>
      </c>
      <c r="M264" s="501">
        <v>0.12</v>
      </c>
      <c r="N264" s="501">
        <v>0.12</v>
      </c>
      <c r="O264" s="503">
        <v>0.12</v>
      </c>
      <c r="P264" s="447">
        <f t="shared" si="30"/>
        <v>0.21</v>
      </c>
      <c r="Q264" s="448">
        <f t="shared" si="31"/>
        <v>0.12</v>
      </c>
      <c r="R264" s="449">
        <f t="shared" si="32"/>
        <v>0.13166666666666671</v>
      </c>
      <c r="S264" s="439" t="s">
        <v>7</v>
      </c>
    </row>
    <row r="265" spans="2:19" ht="24.95" customHeight="1" x14ac:dyDescent="0.2">
      <c r="B265" s="504" t="s">
        <v>21</v>
      </c>
      <c r="C265" s="401" t="s">
        <v>379</v>
      </c>
      <c r="D265" s="505">
        <v>133</v>
      </c>
      <c r="E265" s="506">
        <v>147</v>
      </c>
      <c r="F265" s="507">
        <v>127</v>
      </c>
      <c r="G265" s="507">
        <v>125</v>
      </c>
      <c r="H265" s="507">
        <v>117</v>
      </c>
      <c r="I265" s="507">
        <v>118</v>
      </c>
      <c r="J265" s="507">
        <v>115</v>
      </c>
      <c r="K265" s="507">
        <v>118</v>
      </c>
      <c r="L265" s="507">
        <v>117</v>
      </c>
      <c r="M265" s="507">
        <v>114</v>
      </c>
      <c r="N265" s="507">
        <v>127</v>
      </c>
      <c r="O265" s="508">
        <v>132</v>
      </c>
      <c r="P265" s="432">
        <f t="shared" si="30"/>
        <v>147</v>
      </c>
      <c r="Q265" s="433">
        <f t="shared" si="31"/>
        <v>114</v>
      </c>
      <c r="R265" s="417">
        <f t="shared" si="32"/>
        <v>124.16666666666667</v>
      </c>
      <c r="S265" s="424" t="s">
        <v>7</v>
      </c>
    </row>
    <row r="266" spans="2:19" ht="24.95" customHeight="1" x14ac:dyDescent="0.2">
      <c r="B266" s="446" t="s">
        <v>32</v>
      </c>
      <c r="C266" s="401" t="s">
        <v>22</v>
      </c>
      <c r="D266" s="472">
        <v>3.08</v>
      </c>
      <c r="E266" s="509">
        <v>4.68</v>
      </c>
      <c r="F266" s="474">
        <v>2.08</v>
      </c>
      <c r="G266" s="474">
        <v>2.2599999999999998</v>
      </c>
      <c r="H266" s="474">
        <v>1.88</v>
      </c>
      <c r="I266" s="474">
        <v>1.36</v>
      </c>
      <c r="J266" s="474">
        <v>1.31</v>
      </c>
      <c r="K266" s="474">
        <v>1.74</v>
      </c>
      <c r="L266" s="474">
        <v>2.6</v>
      </c>
      <c r="M266" s="474">
        <v>1.76</v>
      </c>
      <c r="N266" s="474">
        <v>1.65</v>
      </c>
      <c r="O266" s="510">
        <v>1.57</v>
      </c>
      <c r="P266" s="447">
        <f t="shared" si="30"/>
        <v>4.68</v>
      </c>
      <c r="Q266" s="448">
        <f t="shared" si="31"/>
        <v>1.31</v>
      </c>
      <c r="R266" s="449">
        <f t="shared" si="32"/>
        <v>2.1641666666666666</v>
      </c>
      <c r="S266" s="424" t="s">
        <v>7</v>
      </c>
    </row>
    <row r="267" spans="2:19" ht="24.95" customHeight="1" x14ac:dyDescent="0.2">
      <c r="B267" s="446" t="s">
        <v>45</v>
      </c>
      <c r="C267" s="450" t="s">
        <v>22</v>
      </c>
      <c r="D267" s="472">
        <v>4.82</v>
      </c>
      <c r="E267" s="509">
        <v>5.85</v>
      </c>
      <c r="F267" s="474">
        <v>5.71</v>
      </c>
      <c r="G267" s="474">
        <v>6.03</v>
      </c>
      <c r="H267" s="474">
        <v>4.5599999999999996</v>
      </c>
      <c r="I267" s="474">
        <v>5.03</v>
      </c>
      <c r="J267" s="474">
        <v>3.77</v>
      </c>
      <c r="K267" s="474">
        <v>3.88</v>
      </c>
      <c r="L267" s="474">
        <v>4.1399999999999997</v>
      </c>
      <c r="M267" s="474">
        <v>4.18</v>
      </c>
      <c r="N267" s="474">
        <v>4.18</v>
      </c>
      <c r="O267" s="510">
        <v>4.37</v>
      </c>
      <c r="P267" s="415">
        <f t="shared" si="30"/>
        <v>6.03</v>
      </c>
      <c r="Q267" s="416">
        <f t="shared" si="31"/>
        <v>3.77</v>
      </c>
      <c r="R267" s="449">
        <f t="shared" si="32"/>
        <v>4.71</v>
      </c>
      <c r="S267" s="424" t="s">
        <v>46</v>
      </c>
    </row>
    <row r="268" spans="2:19" ht="24.95" customHeight="1" x14ac:dyDescent="0.2">
      <c r="B268" s="236" t="s">
        <v>49</v>
      </c>
      <c r="C268" s="451" t="s">
        <v>50</v>
      </c>
      <c r="D268" s="511">
        <v>30760</v>
      </c>
      <c r="E268" s="512">
        <v>77010</v>
      </c>
      <c r="F268" s="513">
        <v>9850</v>
      </c>
      <c r="G268" s="513">
        <v>19560</v>
      </c>
      <c r="H268" s="513">
        <v>24810</v>
      </c>
      <c r="I268" s="513">
        <v>9900</v>
      </c>
      <c r="J268" s="528">
        <v>12460</v>
      </c>
      <c r="K268" s="513">
        <v>16640</v>
      </c>
      <c r="L268" s="513">
        <v>14136</v>
      </c>
      <c r="M268" s="513">
        <v>14830</v>
      </c>
      <c r="N268" s="513">
        <v>16160</v>
      </c>
      <c r="O268" s="515">
        <v>18600</v>
      </c>
      <c r="P268" s="516">
        <f t="shared" si="30"/>
        <v>77010</v>
      </c>
      <c r="Q268" s="517">
        <f t="shared" si="31"/>
        <v>9850</v>
      </c>
      <c r="R268" s="459">
        <f t="shared" si="32"/>
        <v>22059.666666666668</v>
      </c>
      <c r="S268" s="235" t="s">
        <v>51</v>
      </c>
    </row>
    <row r="269" spans="2:19" ht="24.95" customHeight="1" x14ac:dyDescent="0.2">
      <c r="B269" s="460" t="s">
        <v>52</v>
      </c>
      <c r="C269" s="461" t="s">
        <v>50</v>
      </c>
      <c r="D269" s="462">
        <v>6630</v>
      </c>
      <c r="E269" s="518">
        <v>14390</v>
      </c>
      <c r="F269" s="464">
        <v>2500</v>
      </c>
      <c r="G269" s="464">
        <v>5610</v>
      </c>
      <c r="H269" s="464">
        <v>4100</v>
      </c>
      <c r="I269" s="464">
        <v>1690</v>
      </c>
      <c r="J269" s="528">
        <v>2490</v>
      </c>
      <c r="K269" s="464">
        <v>5910</v>
      </c>
      <c r="L269" s="464">
        <v>1785</v>
      </c>
      <c r="M269" s="464">
        <v>5860</v>
      </c>
      <c r="N269" s="464">
        <v>2620</v>
      </c>
      <c r="O269" s="519">
        <v>1890</v>
      </c>
      <c r="P269" s="520">
        <f t="shared" si="30"/>
        <v>14390</v>
      </c>
      <c r="Q269" s="521">
        <f t="shared" si="31"/>
        <v>1690</v>
      </c>
      <c r="R269" s="469">
        <f t="shared" si="32"/>
        <v>4622.916666666667</v>
      </c>
      <c r="S269" s="470" t="s">
        <v>53</v>
      </c>
    </row>
    <row r="270" spans="2:19" ht="24.95" customHeight="1" x14ac:dyDescent="0.2">
      <c r="B270" s="460" t="s">
        <v>383</v>
      </c>
      <c r="C270" s="461" t="s">
        <v>50</v>
      </c>
      <c r="D270" s="462">
        <v>1450</v>
      </c>
      <c r="E270" s="463">
        <v>3090</v>
      </c>
      <c r="F270" s="464">
        <v>410</v>
      </c>
      <c r="G270" s="465">
        <v>1450</v>
      </c>
      <c r="H270" s="465">
        <v>1200</v>
      </c>
      <c r="I270" s="465">
        <v>410</v>
      </c>
      <c r="J270" s="528">
        <v>630</v>
      </c>
      <c r="K270" s="465">
        <v>1100</v>
      </c>
      <c r="L270" s="465">
        <v>288</v>
      </c>
      <c r="M270" s="465">
        <v>410</v>
      </c>
      <c r="N270" s="465">
        <v>730</v>
      </c>
      <c r="O270" s="466">
        <v>410</v>
      </c>
      <c r="P270" s="467">
        <f t="shared" si="30"/>
        <v>3090</v>
      </c>
      <c r="Q270" s="468">
        <f t="shared" si="31"/>
        <v>288</v>
      </c>
      <c r="R270" s="471">
        <f t="shared" si="32"/>
        <v>964.83333333333337</v>
      </c>
      <c r="S270" s="470" t="s">
        <v>7</v>
      </c>
    </row>
    <row r="271" spans="2:19" ht="24.95" customHeight="1" x14ac:dyDescent="0.2">
      <c r="B271" s="236" t="s">
        <v>56</v>
      </c>
      <c r="C271" s="217" t="s">
        <v>57</v>
      </c>
      <c r="D271" s="472">
        <v>30.51</v>
      </c>
      <c r="E271" s="474">
        <v>42.6</v>
      </c>
      <c r="F271" s="474">
        <v>18.95</v>
      </c>
      <c r="G271" s="305">
        <v>13.9</v>
      </c>
      <c r="H271" s="305">
        <v>13.96</v>
      </c>
      <c r="I271" s="305">
        <v>13.88</v>
      </c>
      <c r="J271" s="474">
        <v>16.93</v>
      </c>
      <c r="K271" s="305">
        <v>15.95</v>
      </c>
      <c r="L271" s="305">
        <v>15.29</v>
      </c>
      <c r="M271" s="305">
        <v>14.17</v>
      </c>
      <c r="N271" s="305">
        <v>17.29</v>
      </c>
      <c r="O271" s="306">
        <v>16.93</v>
      </c>
      <c r="P271" s="249">
        <f t="shared" si="30"/>
        <v>42.6</v>
      </c>
      <c r="Q271" s="250">
        <f t="shared" si="31"/>
        <v>13.88</v>
      </c>
      <c r="R271" s="449">
        <f t="shared" si="32"/>
        <v>19.196666666666665</v>
      </c>
      <c r="S271" s="248" t="s">
        <v>6</v>
      </c>
    </row>
    <row r="272" spans="2:19" ht="24.95" customHeight="1" thickBot="1" x14ac:dyDescent="0.25">
      <c r="B272" s="374" t="s">
        <v>58</v>
      </c>
      <c r="C272" s="375" t="s">
        <v>339</v>
      </c>
      <c r="D272" s="478">
        <v>1.93</v>
      </c>
      <c r="E272" s="480">
        <v>2.9</v>
      </c>
      <c r="F272" s="480">
        <v>1.01</v>
      </c>
      <c r="G272" s="481">
        <v>1.95</v>
      </c>
      <c r="H272" s="481">
        <v>0.73</v>
      </c>
      <c r="I272" s="481">
        <v>0.9</v>
      </c>
      <c r="J272" s="481">
        <v>0.77</v>
      </c>
      <c r="K272" s="481">
        <v>0.72</v>
      </c>
      <c r="L272" s="481">
        <v>1.1000000000000001</v>
      </c>
      <c r="M272" s="481">
        <v>1.1000000000000001</v>
      </c>
      <c r="N272" s="481">
        <v>1.03</v>
      </c>
      <c r="O272" s="482">
        <v>0.9</v>
      </c>
      <c r="P272" s="379">
        <f t="shared" si="30"/>
        <v>2.9</v>
      </c>
      <c r="Q272" s="380">
        <f t="shared" si="31"/>
        <v>0.72</v>
      </c>
      <c r="R272" s="522">
        <f t="shared" si="32"/>
        <v>1.2533333333333332</v>
      </c>
      <c r="S272" s="313" t="s">
        <v>6</v>
      </c>
    </row>
    <row r="273" spans="2:19" ht="24.95" customHeight="1" x14ac:dyDescent="0.2">
      <c r="B273" s="385" t="s">
        <v>340</v>
      </c>
      <c r="C273" s="385"/>
      <c r="D273" s="384"/>
      <c r="E273" s="384"/>
      <c r="F273" s="384"/>
      <c r="G273" s="384"/>
      <c r="H273" s="384"/>
      <c r="I273" s="384"/>
      <c r="J273" s="384"/>
      <c r="K273" s="384"/>
      <c r="L273" s="384"/>
      <c r="M273" s="384"/>
      <c r="N273" s="384"/>
      <c r="O273" s="384"/>
    </row>
    <row r="274" spans="2:19" ht="24.95" customHeight="1" x14ac:dyDescent="0.2">
      <c r="B274" s="385" t="s">
        <v>380</v>
      </c>
      <c r="C274" s="385"/>
      <c r="D274" s="384"/>
      <c r="E274" s="384"/>
      <c r="F274" s="384"/>
      <c r="G274" s="384"/>
      <c r="H274" s="384"/>
      <c r="I274" s="384"/>
      <c r="J274" s="384"/>
      <c r="K274" s="384"/>
      <c r="L274" s="384"/>
      <c r="M274" s="384"/>
      <c r="N274" s="384"/>
      <c r="O274" s="384"/>
      <c r="P274" s="384"/>
      <c r="Q274" s="384"/>
      <c r="R274" s="384"/>
      <c r="S274" s="385"/>
    </row>
    <row r="275" spans="2:19" ht="24.95" customHeight="1" x14ac:dyDescent="0.2">
      <c r="P275" s="384"/>
      <c r="Q275" s="384"/>
      <c r="R275" s="384"/>
      <c r="S275" s="385"/>
    </row>
  </sheetData>
  <protectedRanges>
    <protectedRange sqref="N40:N41" name="Range1_7"/>
    <protectedRange sqref="N51:N56" name="Range1_2_9"/>
    <protectedRange sqref="O40:O41" name="Range1_8"/>
    <protectedRange sqref="O51:O56" name="Range1_2_10"/>
    <protectedRange sqref="E111:E112 D113:D114" name="Range1_2_8"/>
    <protectedRange sqref="G113:G114" name="Range1_2_9_1"/>
    <protectedRange sqref="H113:I114" name="Range1_2_10_1"/>
    <protectedRange sqref="E113 G115:J115 D115" name="Range1_2_1_1"/>
    <protectedRange sqref="K113:K114" name="Range1_2_11"/>
    <protectedRange sqref="K115" name="Range1_2_1_2"/>
    <protectedRange sqref="L113:M114" name="Range1_2_12"/>
    <protectedRange sqref="L115:M115" name="Range1_2_1_3"/>
    <protectedRange sqref="N113:N114" name="Range1_2_13_1"/>
    <protectedRange sqref="N115" name="Range1_2_1_4"/>
    <protectedRange sqref="O113:O114" name="Range1_2_15"/>
    <protectedRange sqref="O115" name="Range1_2_1_6"/>
    <protectedRange sqref="D171:E172" name="Range1_2_8_1"/>
    <protectedRange sqref="G171:G172" name="Range1_2_9_2"/>
    <protectedRange sqref="H171:I172" name="Range1_2_10_2"/>
    <protectedRange sqref="D173:E173 G173:I173" name="Range1_2_1_1_1"/>
    <protectedRange sqref="J171:J172" name="Range1_2_11_1"/>
    <protectedRange sqref="J173" name="Range1_2_1_2_1"/>
    <protectedRange sqref="K171:K172" name="Range1_2_12_1"/>
    <protectedRange sqref="K173" name="Range1_2_1_3_1"/>
    <protectedRange sqref="L171:M172" name="Range1_2_13_2"/>
    <protectedRange sqref="L173:M173" name="Range1_2_1_4_1"/>
    <protectedRange sqref="N171:N172" name="Range1_2_14"/>
    <protectedRange sqref="N173" name="Range1_2_1_5"/>
    <protectedRange sqref="O171:O172" name="Range1_2_15_1"/>
    <protectedRange sqref="O173" name="Range1_2_1_6_1"/>
    <protectedRange sqref="D230:E231" name="Range1_2_9_3"/>
    <protectedRange sqref="G230:G231" name="Range1_2_10_3"/>
    <protectedRange sqref="H230:I231" name="Range1_2_11_2"/>
    <protectedRange sqref="D232:E232 G232:I232" name="Range1_2_1_1_2"/>
    <protectedRange sqref="J230:J231" name="Range1_2_12_2"/>
    <protectedRange sqref="J232" name="Range1_2_1_2_2"/>
    <protectedRange sqref="K230:K231" name="Range1_2_13_3"/>
    <protectedRange sqref="K232" name="Range1_2_1_3_2"/>
    <protectedRange sqref="L230:L231" name="Range1_2_14_1"/>
    <protectedRange sqref="L232" name="Range1_2_1_4_2"/>
    <protectedRange sqref="M230:M231" name="Range1_2_15_2"/>
    <protectedRange sqref="M232" name="Range1_2_1_5_1"/>
    <protectedRange sqref="N230:N231" name="Range1_2_16"/>
    <protectedRange sqref="N232" name="Range1_2_1_6_2"/>
    <protectedRange sqref="O230:O231" name="Range1_2_17"/>
    <protectedRange sqref="O232" name="Range1_2_1_7"/>
    <protectedRange sqref="D40:E41" name="Range1_1_1"/>
    <protectedRange sqref="D54:E56" name="Range1_2_13_5"/>
    <protectedRange sqref="G252:O252 D248:E252 G248:I251 K248:O251" name="Range1_2"/>
    <protectedRange sqref="D271:E272 G272:O272 G271:I271 K271:O271" name="Range1_4"/>
    <protectedRange sqref="G270:I270 D270:E270 K270:O270" name="Range1_1_3"/>
  </protectedRanges>
  <mergeCells count="2">
    <mergeCell ref="B236:O236"/>
    <mergeCell ref="B256:O256"/>
  </mergeCells>
  <dataValidations count="1">
    <dataValidation type="decimal" allowBlank="1" showInputMessage="1" errorTitle="ข้อมูลผิดพลาด" error="โปรดลงข้อมูลให้ถุกต้องเนื่องจากข้อมูลปี พ.ศ.2551 มีค่าระหว่าง 60-90" promptTitle="โคลิฟอร์มแบคทีเรีย" prompt="ลงข้อมูลค่าโคลิฟอร์มแบคทีเรีย" sqref="D171:D173 CW171:CW173 MS171:MS173 WO171:WO173 AGK171:AGK173 AQG171:AQG173 BAC171:BAC173 BJY171:BJY173 BTU171:BTU173 CDQ171:CDQ173 CNM171:CNM173 CXI171:CXI173 DHE171:DHE173 DRA171:DRA173 EAW171:EAW173 EKS171:EKS173 EUO171:EUO173 FEK171:FEK173 FOG171:FOG173 FYC171:FYC173 GHY171:GHY173 GRU171:GRU173 HBQ171:HBQ173 HLM171:HLM173 HVI171:HVI173 IFE171:IFE173 IPA171:IPA173 IYW171:IYW173 JIS171:JIS173 JSO171:JSO173 KCK171:KCK173 KMG171:KMG173 KWC171:KWC173 LFY171:LFY173 LPU171:LPU173 LZQ171:LZQ173 MJM171:MJM173 MTI171:MTI173 NDE171:NDE173 NNA171:NNA173 NWW171:NWW173 OGS171:OGS173 OQO171:OQO173 PAK171:PAK173 PKG171:PKG173 PUC171:PUC173 QDY171:QDY173 QNU171:QNU173 QXQ171:QXQ173 RHM171:RHM173 RRI171:RRI173 SBE171:SBE173 SLA171:SLA173 SUW171:SUW173 TES171:TES173 TOO171:TOO173 TYK171:TYK173 UIG171:UIG173 USC171:USC173 VBY171:VBY173 VLU171:VLU173 VVQ171:VVQ173 WFM171:WFM173 WPI171:WPI173 D65557:D65559 CW65557:CW65559 MS65557:MS65559 WO65557:WO65559 AGK65557:AGK65559 AQG65557:AQG65559 BAC65557:BAC65559 BJY65557:BJY65559 BTU65557:BTU65559 CDQ65557:CDQ65559 CNM65557:CNM65559 CXI65557:CXI65559 DHE65557:DHE65559 DRA65557:DRA65559 EAW65557:EAW65559 EKS65557:EKS65559 EUO65557:EUO65559 FEK65557:FEK65559 FOG65557:FOG65559 FYC65557:FYC65559 GHY65557:GHY65559 GRU65557:GRU65559 HBQ65557:HBQ65559 HLM65557:HLM65559 HVI65557:HVI65559 IFE65557:IFE65559 IPA65557:IPA65559 IYW65557:IYW65559 JIS65557:JIS65559 JSO65557:JSO65559 KCK65557:KCK65559 KMG65557:KMG65559 KWC65557:KWC65559 LFY65557:LFY65559 LPU65557:LPU65559 LZQ65557:LZQ65559 MJM65557:MJM65559 MTI65557:MTI65559 NDE65557:NDE65559 NNA65557:NNA65559 NWW65557:NWW65559 OGS65557:OGS65559 OQO65557:OQO65559 PAK65557:PAK65559 PKG65557:PKG65559 PUC65557:PUC65559 QDY65557:QDY65559 QNU65557:QNU65559 QXQ65557:QXQ65559 RHM65557:RHM65559 RRI65557:RRI65559 SBE65557:SBE65559 SLA65557:SLA65559 SUW65557:SUW65559 TES65557:TES65559 TOO65557:TOO65559 TYK65557:TYK65559 UIG65557:UIG65559 USC65557:USC65559 VBY65557:VBY65559 VLU65557:VLU65559 VVQ65557:VVQ65559 WFM65557:WFM65559 WPI65557:WPI65559 D131093:D131095 CW131093:CW131095 MS131093:MS131095 WO131093:WO131095 AGK131093:AGK131095 AQG131093:AQG131095 BAC131093:BAC131095 BJY131093:BJY131095 BTU131093:BTU131095 CDQ131093:CDQ131095 CNM131093:CNM131095 CXI131093:CXI131095 DHE131093:DHE131095 DRA131093:DRA131095 EAW131093:EAW131095 EKS131093:EKS131095 EUO131093:EUO131095 FEK131093:FEK131095 FOG131093:FOG131095 FYC131093:FYC131095 GHY131093:GHY131095 GRU131093:GRU131095 HBQ131093:HBQ131095 HLM131093:HLM131095 HVI131093:HVI131095 IFE131093:IFE131095 IPA131093:IPA131095 IYW131093:IYW131095 JIS131093:JIS131095 JSO131093:JSO131095 KCK131093:KCK131095 KMG131093:KMG131095 KWC131093:KWC131095 LFY131093:LFY131095 LPU131093:LPU131095 LZQ131093:LZQ131095 MJM131093:MJM131095 MTI131093:MTI131095 NDE131093:NDE131095 NNA131093:NNA131095 NWW131093:NWW131095 OGS131093:OGS131095 OQO131093:OQO131095 PAK131093:PAK131095 PKG131093:PKG131095 PUC131093:PUC131095 QDY131093:QDY131095 QNU131093:QNU131095 QXQ131093:QXQ131095 RHM131093:RHM131095 RRI131093:RRI131095 SBE131093:SBE131095 SLA131093:SLA131095 SUW131093:SUW131095 TES131093:TES131095 TOO131093:TOO131095 TYK131093:TYK131095 UIG131093:UIG131095 USC131093:USC131095 VBY131093:VBY131095 VLU131093:VLU131095 VVQ131093:VVQ131095 WFM131093:WFM131095 WPI131093:WPI131095 D196629:D196631 CW196629:CW196631 MS196629:MS196631 WO196629:WO196631 AGK196629:AGK196631 AQG196629:AQG196631 BAC196629:BAC196631 BJY196629:BJY196631 BTU196629:BTU196631 CDQ196629:CDQ196631 CNM196629:CNM196631 CXI196629:CXI196631 DHE196629:DHE196631 DRA196629:DRA196631 EAW196629:EAW196631 EKS196629:EKS196631 EUO196629:EUO196631 FEK196629:FEK196631 FOG196629:FOG196631 FYC196629:FYC196631 GHY196629:GHY196631 GRU196629:GRU196631 HBQ196629:HBQ196631 HLM196629:HLM196631 HVI196629:HVI196631 IFE196629:IFE196631 IPA196629:IPA196631 IYW196629:IYW196631 JIS196629:JIS196631 JSO196629:JSO196631 KCK196629:KCK196631 KMG196629:KMG196631 KWC196629:KWC196631 LFY196629:LFY196631 LPU196629:LPU196631 LZQ196629:LZQ196631 MJM196629:MJM196631 MTI196629:MTI196631 NDE196629:NDE196631 NNA196629:NNA196631 NWW196629:NWW196631 OGS196629:OGS196631 OQO196629:OQO196631 PAK196629:PAK196631 PKG196629:PKG196631 PUC196629:PUC196631 QDY196629:QDY196631 QNU196629:QNU196631 QXQ196629:QXQ196631 RHM196629:RHM196631 RRI196629:RRI196631 SBE196629:SBE196631 SLA196629:SLA196631 SUW196629:SUW196631 TES196629:TES196631 TOO196629:TOO196631 TYK196629:TYK196631 UIG196629:UIG196631 USC196629:USC196631 VBY196629:VBY196631 VLU196629:VLU196631 VVQ196629:VVQ196631 WFM196629:WFM196631 WPI196629:WPI196631 D262165:D262167 CW262165:CW262167 MS262165:MS262167 WO262165:WO262167 AGK262165:AGK262167 AQG262165:AQG262167 BAC262165:BAC262167 BJY262165:BJY262167 BTU262165:BTU262167 CDQ262165:CDQ262167 CNM262165:CNM262167 CXI262165:CXI262167 DHE262165:DHE262167 DRA262165:DRA262167 EAW262165:EAW262167 EKS262165:EKS262167 EUO262165:EUO262167 FEK262165:FEK262167 FOG262165:FOG262167 FYC262165:FYC262167 GHY262165:GHY262167 GRU262165:GRU262167 HBQ262165:HBQ262167 HLM262165:HLM262167 HVI262165:HVI262167 IFE262165:IFE262167 IPA262165:IPA262167 IYW262165:IYW262167 JIS262165:JIS262167 JSO262165:JSO262167 KCK262165:KCK262167 KMG262165:KMG262167 KWC262165:KWC262167 LFY262165:LFY262167 LPU262165:LPU262167 LZQ262165:LZQ262167 MJM262165:MJM262167 MTI262165:MTI262167 NDE262165:NDE262167 NNA262165:NNA262167 NWW262165:NWW262167 OGS262165:OGS262167 OQO262165:OQO262167 PAK262165:PAK262167 PKG262165:PKG262167 PUC262165:PUC262167 QDY262165:QDY262167 QNU262165:QNU262167 QXQ262165:QXQ262167 RHM262165:RHM262167 RRI262165:RRI262167 SBE262165:SBE262167 SLA262165:SLA262167 SUW262165:SUW262167 TES262165:TES262167 TOO262165:TOO262167 TYK262165:TYK262167 UIG262165:UIG262167 USC262165:USC262167 VBY262165:VBY262167 VLU262165:VLU262167 VVQ262165:VVQ262167 WFM262165:WFM262167 WPI262165:WPI262167 D327701:D327703 CW327701:CW327703 MS327701:MS327703 WO327701:WO327703 AGK327701:AGK327703 AQG327701:AQG327703 BAC327701:BAC327703 BJY327701:BJY327703 BTU327701:BTU327703 CDQ327701:CDQ327703 CNM327701:CNM327703 CXI327701:CXI327703 DHE327701:DHE327703 DRA327701:DRA327703 EAW327701:EAW327703 EKS327701:EKS327703 EUO327701:EUO327703 FEK327701:FEK327703 FOG327701:FOG327703 FYC327701:FYC327703 GHY327701:GHY327703 GRU327701:GRU327703 HBQ327701:HBQ327703 HLM327701:HLM327703 HVI327701:HVI327703 IFE327701:IFE327703 IPA327701:IPA327703 IYW327701:IYW327703 JIS327701:JIS327703 JSO327701:JSO327703 KCK327701:KCK327703 KMG327701:KMG327703 KWC327701:KWC327703 LFY327701:LFY327703 LPU327701:LPU327703 LZQ327701:LZQ327703 MJM327701:MJM327703 MTI327701:MTI327703 NDE327701:NDE327703 NNA327701:NNA327703 NWW327701:NWW327703 OGS327701:OGS327703 OQO327701:OQO327703 PAK327701:PAK327703 PKG327701:PKG327703 PUC327701:PUC327703 QDY327701:QDY327703 QNU327701:QNU327703 QXQ327701:QXQ327703 RHM327701:RHM327703 RRI327701:RRI327703 SBE327701:SBE327703 SLA327701:SLA327703 SUW327701:SUW327703 TES327701:TES327703 TOO327701:TOO327703 TYK327701:TYK327703 UIG327701:UIG327703 USC327701:USC327703 VBY327701:VBY327703 VLU327701:VLU327703 VVQ327701:VVQ327703 WFM327701:WFM327703 WPI327701:WPI327703 D393237:D393239 CW393237:CW393239 MS393237:MS393239 WO393237:WO393239 AGK393237:AGK393239 AQG393237:AQG393239 BAC393237:BAC393239 BJY393237:BJY393239 BTU393237:BTU393239 CDQ393237:CDQ393239 CNM393237:CNM393239 CXI393237:CXI393239 DHE393237:DHE393239 DRA393237:DRA393239 EAW393237:EAW393239 EKS393237:EKS393239 EUO393237:EUO393239 FEK393237:FEK393239 FOG393237:FOG393239 FYC393237:FYC393239 GHY393237:GHY393239 GRU393237:GRU393239 HBQ393237:HBQ393239 HLM393237:HLM393239 HVI393237:HVI393239 IFE393237:IFE393239 IPA393237:IPA393239 IYW393237:IYW393239 JIS393237:JIS393239 JSO393237:JSO393239 KCK393237:KCK393239 KMG393237:KMG393239 KWC393237:KWC393239 LFY393237:LFY393239 LPU393237:LPU393239 LZQ393237:LZQ393239 MJM393237:MJM393239 MTI393237:MTI393239 NDE393237:NDE393239 NNA393237:NNA393239 NWW393237:NWW393239 OGS393237:OGS393239 OQO393237:OQO393239 PAK393237:PAK393239 PKG393237:PKG393239 PUC393237:PUC393239 QDY393237:QDY393239 QNU393237:QNU393239 QXQ393237:QXQ393239 RHM393237:RHM393239 RRI393237:RRI393239 SBE393237:SBE393239 SLA393237:SLA393239 SUW393237:SUW393239 TES393237:TES393239 TOO393237:TOO393239 TYK393237:TYK393239 UIG393237:UIG393239 USC393237:USC393239 VBY393237:VBY393239 VLU393237:VLU393239 VVQ393237:VVQ393239 WFM393237:WFM393239 WPI393237:WPI393239 D458773:D458775 CW458773:CW458775 MS458773:MS458775 WO458773:WO458775 AGK458773:AGK458775 AQG458773:AQG458775 BAC458773:BAC458775 BJY458773:BJY458775 BTU458773:BTU458775 CDQ458773:CDQ458775 CNM458773:CNM458775 CXI458773:CXI458775 DHE458773:DHE458775 DRA458773:DRA458775 EAW458773:EAW458775 EKS458773:EKS458775 EUO458773:EUO458775 FEK458773:FEK458775 FOG458773:FOG458775 FYC458773:FYC458775 GHY458773:GHY458775 GRU458773:GRU458775 HBQ458773:HBQ458775 HLM458773:HLM458775 HVI458773:HVI458775 IFE458773:IFE458775 IPA458773:IPA458775 IYW458773:IYW458775 JIS458773:JIS458775 JSO458773:JSO458775 KCK458773:KCK458775 KMG458773:KMG458775 KWC458773:KWC458775 LFY458773:LFY458775 LPU458773:LPU458775 LZQ458773:LZQ458775 MJM458773:MJM458775 MTI458773:MTI458775 NDE458773:NDE458775 NNA458773:NNA458775 NWW458773:NWW458775 OGS458773:OGS458775 OQO458773:OQO458775 PAK458773:PAK458775 PKG458773:PKG458775 PUC458773:PUC458775 QDY458773:QDY458775 QNU458773:QNU458775 QXQ458773:QXQ458775 RHM458773:RHM458775 RRI458773:RRI458775 SBE458773:SBE458775 SLA458773:SLA458775 SUW458773:SUW458775 TES458773:TES458775 TOO458773:TOO458775 TYK458773:TYK458775 UIG458773:UIG458775 USC458773:USC458775 VBY458773:VBY458775 VLU458773:VLU458775 VVQ458773:VVQ458775 WFM458773:WFM458775 WPI458773:WPI458775 D524309:D524311 CW524309:CW524311 MS524309:MS524311 WO524309:WO524311 AGK524309:AGK524311 AQG524309:AQG524311 BAC524309:BAC524311 BJY524309:BJY524311 BTU524309:BTU524311 CDQ524309:CDQ524311 CNM524309:CNM524311 CXI524309:CXI524311 DHE524309:DHE524311 DRA524309:DRA524311 EAW524309:EAW524311 EKS524309:EKS524311 EUO524309:EUO524311 FEK524309:FEK524311 FOG524309:FOG524311 FYC524309:FYC524311 GHY524309:GHY524311 GRU524309:GRU524311 HBQ524309:HBQ524311 HLM524309:HLM524311 HVI524309:HVI524311 IFE524309:IFE524311 IPA524309:IPA524311 IYW524309:IYW524311 JIS524309:JIS524311 JSO524309:JSO524311 KCK524309:KCK524311 KMG524309:KMG524311 KWC524309:KWC524311 LFY524309:LFY524311 LPU524309:LPU524311 LZQ524309:LZQ524311 MJM524309:MJM524311 MTI524309:MTI524311 NDE524309:NDE524311 NNA524309:NNA524311 NWW524309:NWW524311 OGS524309:OGS524311 OQO524309:OQO524311 PAK524309:PAK524311 PKG524309:PKG524311 PUC524309:PUC524311 QDY524309:QDY524311 QNU524309:QNU524311 QXQ524309:QXQ524311 RHM524309:RHM524311 RRI524309:RRI524311 SBE524309:SBE524311 SLA524309:SLA524311 SUW524309:SUW524311 TES524309:TES524311 TOO524309:TOO524311 TYK524309:TYK524311 UIG524309:UIG524311 USC524309:USC524311 VBY524309:VBY524311 VLU524309:VLU524311 VVQ524309:VVQ524311 WFM524309:WFM524311 WPI524309:WPI524311 D589845:D589847 CW589845:CW589847 MS589845:MS589847 WO589845:WO589847 AGK589845:AGK589847 AQG589845:AQG589847 BAC589845:BAC589847 BJY589845:BJY589847 BTU589845:BTU589847 CDQ589845:CDQ589847 CNM589845:CNM589847 CXI589845:CXI589847 DHE589845:DHE589847 DRA589845:DRA589847 EAW589845:EAW589847 EKS589845:EKS589847 EUO589845:EUO589847 FEK589845:FEK589847 FOG589845:FOG589847 FYC589845:FYC589847 GHY589845:GHY589847 GRU589845:GRU589847 HBQ589845:HBQ589847 HLM589845:HLM589847 HVI589845:HVI589847 IFE589845:IFE589847 IPA589845:IPA589847 IYW589845:IYW589847 JIS589845:JIS589847 JSO589845:JSO589847 KCK589845:KCK589847 KMG589845:KMG589847 KWC589845:KWC589847 LFY589845:LFY589847 LPU589845:LPU589847 LZQ589845:LZQ589847 MJM589845:MJM589847 MTI589845:MTI589847 NDE589845:NDE589847 NNA589845:NNA589847 NWW589845:NWW589847 OGS589845:OGS589847 OQO589845:OQO589847 PAK589845:PAK589847 PKG589845:PKG589847 PUC589845:PUC589847 QDY589845:QDY589847 QNU589845:QNU589847 QXQ589845:QXQ589847 RHM589845:RHM589847 RRI589845:RRI589847 SBE589845:SBE589847 SLA589845:SLA589847 SUW589845:SUW589847 TES589845:TES589847 TOO589845:TOO589847 TYK589845:TYK589847 UIG589845:UIG589847 USC589845:USC589847 VBY589845:VBY589847 VLU589845:VLU589847 VVQ589845:VVQ589847 WFM589845:WFM589847 WPI589845:WPI589847 D655381:D655383 CW655381:CW655383 MS655381:MS655383 WO655381:WO655383 AGK655381:AGK655383 AQG655381:AQG655383 BAC655381:BAC655383 BJY655381:BJY655383 BTU655381:BTU655383 CDQ655381:CDQ655383 CNM655381:CNM655383 CXI655381:CXI655383 DHE655381:DHE655383 DRA655381:DRA655383 EAW655381:EAW655383 EKS655381:EKS655383 EUO655381:EUO655383 FEK655381:FEK655383 FOG655381:FOG655383 FYC655381:FYC655383 GHY655381:GHY655383 GRU655381:GRU655383 HBQ655381:HBQ655383 HLM655381:HLM655383 HVI655381:HVI655383 IFE655381:IFE655383 IPA655381:IPA655383 IYW655381:IYW655383 JIS655381:JIS655383 JSO655381:JSO655383 KCK655381:KCK655383 KMG655381:KMG655383 KWC655381:KWC655383 LFY655381:LFY655383 LPU655381:LPU655383 LZQ655381:LZQ655383 MJM655381:MJM655383 MTI655381:MTI655383 NDE655381:NDE655383 NNA655381:NNA655383 NWW655381:NWW655383 OGS655381:OGS655383 OQO655381:OQO655383 PAK655381:PAK655383 PKG655381:PKG655383 PUC655381:PUC655383 QDY655381:QDY655383 QNU655381:QNU655383 QXQ655381:QXQ655383 RHM655381:RHM655383 RRI655381:RRI655383 SBE655381:SBE655383 SLA655381:SLA655383 SUW655381:SUW655383 TES655381:TES655383 TOO655381:TOO655383 TYK655381:TYK655383 UIG655381:UIG655383 USC655381:USC655383 VBY655381:VBY655383 VLU655381:VLU655383 VVQ655381:VVQ655383 WFM655381:WFM655383 WPI655381:WPI655383 D720917:D720919 CW720917:CW720919 MS720917:MS720919 WO720917:WO720919 AGK720917:AGK720919 AQG720917:AQG720919 BAC720917:BAC720919 BJY720917:BJY720919 BTU720917:BTU720919 CDQ720917:CDQ720919 CNM720917:CNM720919 CXI720917:CXI720919 DHE720917:DHE720919 DRA720917:DRA720919 EAW720917:EAW720919 EKS720917:EKS720919 EUO720917:EUO720919 FEK720917:FEK720919 FOG720917:FOG720919 FYC720917:FYC720919 GHY720917:GHY720919 GRU720917:GRU720919 HBQ720917:HBQ720919 HLM720917:HLM720919 HVI720917:HVI720919 IFE720917:IFE720919 IPA720917:IPA720919 IYW720917:IYW720919 JIS720917:JIS720919 JSO720917:JSO720919 KCK720917:KCK720919 KMG720917:KMG720919 KWC720917:KWC720919 LFY720917:LFY720919 LPU720917:LPU720919 LZQ720917:LZQ720919 MJM720917:MJM720919 MTI720917:MTI720919 NDE720917:NDE720919 NNA720917:NNA720919 NWW720917:NWW720919 OGS720917:OGS720919 OQO720917:OQO720919 PAK720917:PAK720919 PKG720917:PKG720919 PUC720917:PUC720919 QDY720917:QDY720919 QNU720917:QNU720919 QXQ720917:QXQ720919 RHM720917:RHM720919 RRI720917:RRI720919 SBE720917:SBE720919 SLA720917:SLA720919 SUW720917:SUW720919 TES720917:TES720919 TOO720917:TOO720919 TYK720917:TYK720919 UIG720917:UIG720919 USC720917:USC720919 VBY720917:VBY720919 VLU720917:VLU720919 VVQ720917:VVQ720919 WFM720917:WFM720919 WPI720917:WPI720919 D786453:D786455 CW786453:CW786455 MS786453:MS786455 WO786453:WO786455 AGK786453:AGK786455 AQG786453:AQG786455 BAC786453:BAC786455 BJY786453:BJY786455 BTU786453:BTU786455 CDQ786453:CDQ786455 CNM786453:CNM786455 CXI786453:CXI786455 DHE786453:DHE786455 DRA786453:DRA786455 EAW786453:EAW786455 EKS786453:EKS786455 EUO786453:EUO786455 FEK786453:FEK786455 FOG786453:FOG786455 FYC786453:FYC786455 GHY786453:GHY786455 GRU786453:GRU786455 HBQ786453:HBQ786455 HLM786453:HLM786455 HVI786453:HVI786455 IFE786453:IFE786455 IPA786453:IPA786455 IYW786453:IYW786455 JIS786453:JIS786455 JSO786453:JSO786455 KCK786453:KCK786455 KMG786453:KMG786455 KWC786453:KWC786455 LFY786453:LFY786455 LPU786453:LPU786455 LZQ786453:LZQ786455 MJM786453:MJM786455 MTI786453:MTI786455 NDE786453:NDE786455 NNA786453:NNA786455 NWW786453:NWW786455 OGS786453:OGS786455 OQO786453:OQO786455 PAK786453:PAK786455 PKG786453:PKG786455 PUC786453:PUC786455 QDY786453:QDY786455 QNU786453:QNU786455 QXQ786453:QXQ786455 RHM786453:RHM786455 RRI786453:RRI786455 SBE786453:SBE786455 SLA786453:SLA786455 SUW786453:SUW786455 TES786453:TES786455 TOO786453:TOO786455 TYK786453:TYK786455 UIG786453:UIG786455 USC786453:USC786455 VBY786453:VBY786455 VLU786453:VLU786455 VVQ786453:VVQ786455 WFM786453:WFM786455 WPI786453:WPI786455 D851989:D851991 CW851989:CW851991 MS851989:MS851991 WO851989:WO851991 AGK851989:AGK851991 AQG851989:AQG851991 BAC851989:BAC851991 BJY851989:BJY851991 BTU851989:BTU851991 CDQ851989:CDQ851991 CNM851989:CNM851991 CXI851989:CXI851991 DHE851989:DHE851991 DRA851989:DRA851991 EAW851989:EAW851991 EKS851989:EKS851991 EUO851989:EUO851991 FEK851989:FEK851991 FOG851989:FOG851991 FYC851989:FYC851991 GHY851989:GHY851991 GRU851989:GRU851991 HBQ851989:HBQ851991 HLM851989:HLM851991 HVI851989:HVI851991 IFE851989:IFE851991 IPA851989:IPA851991 IYW851989:IYW851991 JIS851989:JIS851991 JSO851989:JSO851991 KCK851989:KCK851991 KMG851989:KMG851991 KWC851989:KWC851991 LFY851989:LFY851991 LPU851989:LPU851991 LZQ851989:LZQ851991 MJM851989:MJM851991 MTI851989:MTI851991 NDE851989:NDE851991 NNA851989:NNA851991 NWW851989:NWW851991 OGS851989:OGS851991 OQO851989:OQO851991 PAK851989:PAK851991 PKG851989:PKG851991 PUC851989:PUC851991 QDY851989:QDY851991 QNU851989:QNU851991 QXQ851989:QXQ851991 RHM851989:RHM851991 RRI851989:RRI851991 SBE851989:SBE851991 SLA851989:SLA851991 SUW851989:SUW851991 TES851989:TES851991 TOO851989:TOO851991 TYK851989:TYK851991 UIG851989:UIG851991 USC851989:USC851991 VBY851989:VBY851991 VLU851989:VLU851991 VVQ851989:VVQ851991 WFM851989:WFM851991 WPI851989:WPI851991 D917525:D917527 CW917525:CW917527 MS917525:MS917527 WO917525:WO917527 AGK917525:AGK917527 AQG917525:AQG917527 BAC917525:BAC917527 BJY917525:BJY917527 BTU917525:BTU917527 CDQ917525:CDQ917527 CNM917525:CNM917527 CXI917525:CXI917527 DHE917525:DHE917527 DRA917525:DRA917527 EAW917525:EAW917527 EKS917525:EKS917527 EUO917525:EUO917527 FEK917525:FEK917527 FOG917525:FOG917527 FYC917525:FYC917527 GHY917525:GHY917527 GRU917525:GRU917527 HBQ917525:HBQ917527 HLM917525:HLM917527 HVI917525:HVI917527 IFE917525:IFE917527 IPA917525:IPA917527 IYW917525:IYW917527 JIS917525:JIS917527 JSO917525:JSO917527 KCK917525:KCK917527 KMG917525:KMG917527 KWC917525:KWC917527 LFY917525:LFY917527 LPU917525:LPU917527 LZQ917525:LZQ917527 MJM917525:MJM917527 MTI917525:MTI917527 NDE917525:NDE917527 NNA917525:NNA917527 NWW917525:NWW917527 OGS917525:OGS917527 OQO917525:OQO917527 PAK917525:PAK917527 PKG917525:PKG917527 PUC917525:PUC917527 QDY917525:QDY917527 QNU917525:QNU917527 QXQ917525:QXQ917527 RHM917525:RHM917527 RRI917525:RRI917527 SBE917525:SBE917527 SLA917525:SLA917527 SUW917525:SUW917527 TES917525:TES917527 TOO917525:TOO917527 TYK917525:TYK917527 UIG917525:UIG917527 USC917525:USC917527 VBY917525:VBY917527 VLU917525:VLU917527 VVQ917525:VVQ917527 WFM917525:WFM917527 WPI917525:WPI917527 D983061:D983063 CW983061:CW983063 MS983061:MS983063 WO983061:WO983063 AGK983061:AGK983063 AQG983061:AQG983063 BAC983061:BAC983063 BJY983061:BJY983063 BTU983061:BTU983063 CDQ983061:CDQ983063 CNM983061:CNM983063 CXI983061:CXI983063 DHE983061:DHE983063 DRA983061:DRA983063 EAW983061:EAW983063 EKS983061:EKS983063 EUO983061:EUO983063 FEK983061:FEK983063 FOG983061:FOG983063 FYC983061:FYC983063 GHY983061:GHY983063 GRU983061:GRU983063 HBQ983061:HBQ983063 HLM983061:HLM983063 HVI983061:HVI983063 IFE983061:IFE983063 IPA983061:IPA983063 IYW983061:IYW983063 JIS983061:JIS983063 JSO983061:JSO983063 KCK983061:KCK983063 KMG983061:KMG983063 KWC983061:KWC983063 LFY983061:LFY983063 LPU983061:LPU983063 LZQ983061:LZQ983063 MJM983061:MJM983063 MTI983061:MTI983063 NDE983061:NDE983063 NNA983061:NNA983063 NWW983061:NWW983063 OGS983061:OGS983063 OQO983061:OQO983063 PAK983061:PAK983063 PKG983061:PKG983063 PUC983061:PUC983063 QDY983061:QDY983063 QNU983061:QNU983063 QXQ983061:QXQ983063 RHM983061:RHM983063 RRI983061:RRI983063 SBE983061:SBE983063 SLA983061:SLA983063 SUW983061:SUW983063 TES983061:TES983063 TOO983061:TOO983063 TYK983061:TYK983063 UIG983061:UIG983063 USC983061:USC983063 VBY983061:VBY983063 VLU983061:VLU983063 VVQ983061:VVQ983063 WFM983061:WFM983063 WPI983061:WPI983063 D232 CW232 MS232 WO232 AGK232 AQG232 BAC232 BJY232 BTU232 CDQ232 CNM232 CXI232 DHE232 DRA232 EAW232 EKS232 EUO232 FEK232 FOG232 FYC232 GHY232 GRU232 HBQ232 HLM232 HVI232 IFE232 IPA232 IYW232 JIS232 JSO232 KCK232 KMG232 KWC232 LFY232 LPU232 LZQ232 MJM232 MTI232 NDE232 NNA232 NWW232 OGS232 OQO232 PAK232 PKG232 PUC232 QDY232 QNU232 QXQ232 RHM232 RRI232 SBE232 SLA232 SUW232 TES232 TOO232 TYK232 UIG232 USC232 VBY232 VLU232 VVQ232 WFM232 WPI232 D65619 CW65619 MS65619 WO65619 AGK65619 AQG65619 BAC65619 BJY65619 BTU65619 CDQ65619 CNM65619 CXI65619 DHE65619 DRA65619 EAW65619 EKS65619 EUO65619 FEK65619 FOG65619 FYC65619 GHY65619 GRU65619 HBQ65619 HLM65619 HVI65619 IFE65619 IPA65619 IYW65619 JIS65619 JSO65619 KCK65619 KMG65619 KWC65619 LFY65619 LPU65619 LZQ65619 MJM65619 MTI65619 NDE65619 NNA65619 NWW65619 OGS65619 OQO65619 PAK65619 PKG65619 PUC65619 QDY65619 QNU65619 QXQ65619 RHM65619 RRI65619 SBE65619 SLA65619 SUW65619 TES65619 TOO65619 TYK65619 UIG65619 USC65619 VBY65619 VLU65619 VVQ65619 WFM65619 WPI65619 D131155 CW131155 MS131155 WO131155 AGK131155 AQG131155 BAC131155 BJY131155 BTU131155 CDQ131155 CNM131155 CXI131155 DHE131155 DRA131155 EAW131155 EKS131155 EUO131155 FEK131155 FOG131155 FYC131155 GHY131155 GRU131155 HBQ131155 HLM131155 HVI131155 IFE131155 IPA131155 IYW131155 JIS131155 JSO131155 KCK131155 KMG131155 KWC131155 LFY131155 LPU131155 LZQ131155 MJM131155 MTI131155 NDE131155 NNA131155 NWW131155 OGS131155 OQO131155 PAK131155 PKG131155 PUC131155 QDY131155 QNU131155 QXQ131155 RHM131155 RRI131155 SBE131155 SLA131155 SUW131155 TES131155 TOO131155 TYK131155 UIG131155 USC131155 VBY131155 VLU131155 VVQ131155 WFM131155 WPI131155 D196691 CW196691 MS196691 WO196691 AGK196691 AQG196691 BAC196691 BJY196691 BTU196691 CDQ196691 CNM196691 CXI196691 DHE196691 DRA196691 EAW196691 EKS196691 EUO196691 FEK196691 FOG196691 FYC196691 GHY196691 GRU196691 HBQ196691 HLM196691 HVI196691 IFE196691 IPA196691 IYW196691 JIS196691 JSO196691 KCK196691 KMG196691 KWC196691 LFY196691 LPU196691 LZQ196691 MJM196691 MTI196691 NDE196691 NNA196691 NWW196691 OGS196691 OQO196691 PAK196691 PKG196691 PUC196691 QDY196691 QNU196691 QXQ196691 RHM196691 RRI196691 SBE196691 SLA196691 SUW196691 TES196691 TOO196691 TYK196691 UIG196691 USC196691 VBY196691 VLU196691 VVQ196691 WFM196691 WPI196691 D262227 CW262227 MS262227 WO262227 AGK262227 AQG262227 BAC262227 BJY262227 BTU262227 CDQ262227 CNM262227 CXI262227 DHE262227 DRA262227 EAW262227 EKS262227 EUO262227 FEK262227 FOG262227 FYC262227 GHY262227 GRU262227 HBQ262227 HLM262227 HVI262227 IFE262227 IPA262227 IYW262227 JIS262227 JSO262227 KCK262227 KMG262227 KWC262227 LFY262227 LPU262227 LZQ262227 MJM262227 MTI262227 NDE262227 NNA262227 NWW262227 OGS262227 OQO262227 PAK262227 PKG262227 PUC262227 QDY262227 QNU262227 QXQ262227 RHM262227 RRI262227 SBE262227 SLA262227 SUW262227 TES262227 TOO262227 TYK262227 UIG262227 USC262227 VBY262227 VLU262227 VVQ262227 WFM262227 WPI262227 D327763 CW327763 MS327763 WO327763 AGK327763 AQG327763 BAC327763 BJY327763 BTU327763 CDQ327763 CNM327763 CXI327763 DHE327763 DRA327763 EAW327763 EKS327763 EUO327763 FEK327763 FOG327763 FYC327763 GHY327763 GRU327763 HBQ327763 HLM327763 HVI327763 IFE327763 IPA327763 IYW327763 JIS327763 JSO327763 KCK327763 KMG327763 KWC327763 LFY327763 LPU327763 LZQ327763 MJM327763 MTI327763 NDE327763 NNA327763 NWW327763 OGS327763 OQO327763 PAK327763 PKG327763 PUC327763 QDY327763 QNU327763 QXQ327763 RHM327763 RRI327763 SBE327763 SLA327763 SUW327763 TES327763 TOO327763 TYK327763 UIG327763 USC327763 VBY327763 VLU327763 VVQ327763 WFM327763 WPI327763 D393299 CW393299 MS393299 WO393299 AGK393299 AQG393299 BAC393299 BJY393299 BTU393299 CDQ393299 CNM393299 CXI393299 DHE393299 DRA393299 EAW393299 EKS393299 EUO393299 FEK393299 FOG393299 FYC393299 GHY393299 GRU393299 HBQ393299 HLM393299 HVI393299 IFE393299 IPA393299 IYW393299 JIS393299 JSO393299 KCK393299 KMG393299 KWC393299 LFY393299 LPU393299 LZQ393299 MJM393299 MTI393299 NDE393299 NNA393299 NWW393299 OGS393299 OQO393299 PAK393299 PKG393299 PUC393299 QDY393299 QNU393299 QXQ393299 RHM393299 RRI393299 SBE393299 SLA393299 SUW393299 TES393299 TOO393299 TYK393299 UIG393299 USC393299 VBY393299 VLU393299 VVQ393299 WFM393299 WPI393299 D458835 CW458835 MS458835 WO458835 AGK458835 AQG458835 BAC458835 BJY458835 BTU458835 CDQ458835 CNM458835 CXI458835 DHE458835 DRA458835 EAW458835 EKS458835 EUO458835 FEK458835 FOG458835 FYC458835 GHY458835 GRU458835 HBQ458835 HLM458835 HVI458835 IFE458835 IPA458835 IYW458835 JIS458835 JSO458835 KCK458835 KMG458835 KWC458835 LFY458835 LPU458835 LZQ458835 MJM458835 MTI458835 NDE458835 NNA458835 NWW458835 OGS458835 OQO458835 PAK458835 PKG458835 PUC458835 QDY458835 QNU458835 QXQ458835 RHM458835 RRI458835 SBE458835 SLA458835 SUW458835 TES458835 TOO458835 TYK458835 UIG458835 USC458835 VBY458835 VLU458835 VVQ458835 WFM458835 WPI458835 D524371 CW524371 MS524371 WO524371 AGK524371 AQG524371 BAC524371 BJY524371 BTU524371 CDQ524371 CNM524371 CXI524371 DHE524371 DRA524371 EAW524371 EKS524371 EUO524371 FEK524371 FOG524371 FYC524371 GHY524371 GRU524371 HBQ524371 HLM524371 HVI524371 IFE524371 IPA524371 IYW524371 JIS524371 JSO524371 KCK524371 KMG524371 KWC524371 LFY524371 LPU524371 LZQ524371 MJM524371 MTI524371 NDE524371 NNA524371 NWW524371 OGS524371 OQO524371 PAK524371 PKG524371 PUC524371 QDY524371 QNU524371 QXQ524371 RHM524371 RRI524371 SBE524371 SLA524371 SUW524371 TES524371 TOO524371 TYK524371 UIG524371 USC524371 VBY524371 VLU524371 VVQ524371 WFM524371 WPI524371 D589907 CW589907 MS589907 WO589907 AGK589907 AQG589907 BAC589907 BJY589907 BTU589907 CDQ589907 CNM589907 CXI589907 DHE589907 DRA589907 EAW589907 EKS589907 EUO589907 FEK589907 FOG589907 FYC589907 GHY589907 GRU589907 HBQ589907 HLM589907 HVI589907 IFE589907 IPA589907 IYW589907 JIS589907 JSO589907 KCK589907 KMG589907 KWC589907 LFY589907 LPU589907 LZQ589907 MJM589907 MTI589907 NDE589907 NNA589907 NWW589907 OGS589907 OQO589907 PAK589907 PKG589907 PUC589907 QDY589907 QNU589907 QXQ589907 RHM589907 RRI589907 SBE589907 SLA589907 SUW589907 TES589907 TOO589907 TYK589907 UIG589907 USC589907 VBY589907 VLU589907 VVQ589907 WFM589907 WPI589907 D655443 CW655443 MS655443 WO655443 AGK655443 AQG655443 BAC655443 BJY655443 BTU655443 CDQ655443 CNM655443 CXI655443 DHE655443 DRA655443 EAW655443 EKS655443 EUO655443 FEK655443 FOG655443 FYC655443 GHY655443 GRU655443 HBQ655443 HLM655443 HVI655443 IFE655443 IPA655443 IYW655443 JIS655443 JSO655443 KCK655443 KMG655443 KWC655443 LFY655443 LPU655443 LZQ655443 MJM655443 MTI655443 NDE655443 NNA655443 NWW655443 OGS655443 OQO655443 PAK655443 PKG655443 PUC655443 QDY655443 QNU655443 QXQ655443 RHM655443 RRI655443 SBE655443 SLA655443 SUW655443 TES655443 TOO655443 TYK655443 UIG655443 USC655443 VBY655443 VLU655443 VVQ655443 WFM655443 WPI655443 D720979 CW720979 MS720979 WO720979 AGK720979 AQG720979 BAC720979 BJY720979 BTU720979 CDQ720979 CNM720979 CXI720979 DHE720979 DRA720979 EAW720979 EKS720979 EUO720979 FEK720979 FOG720979 FYC720979 GHY720979 GRU720979 HBQ720979 HLM720979 HVI720979 IFE720979 IPA720979 IYW720979 JIS720979 JSO720979 KCK720979 KMG720979 KWC720979 LFY720979 LPU720979 LZQ720979 MJM720979 MTI720979 NDE720979 NNA720979 NWW720979 OGS720979 OQO720979 PAK720979 PKG720979 PUC720979 QDY720979 QNU720979 QXQ720979 RHM720979 RRI720979 SBE720979 SLA720979 SUW720979 TES720979 TOO720979 TYK720979 UIG720979 USC720979 VBY720979 VLU720979 VVQ720979 WFM720979 WPI720979 D786515 CW786515 MS786515 WO786515 AGK786515 AQG786515 BAC786515 BJY786515 BTU786515 CDQ786515 CNM786515 CXI786515 DHE786515 DRA786515 EAW786515 EKS786515 EUO786515 FEK786515 FOG786515 FYC786515 GHY786515 GRU786515 HBQ786515 HLM786515 HVI786515 IFE786515 IPA786515 IYW786515 JIS786515 JSO786515 KCK786515 KMG786515 KWC786515 LFY786515 LPU786515 LZQ786515 MJM786515 MTI786515 NDE786515 NNA786515 NWW786515 OGS786515 OQO786515 PAK786515 PKG786515 PUC786515 QDY786515 QNU786515 QXQ786515 RHM786515 RRI786515 SBE786515 SLA786515 SUW786515 TES786515 TOO786515 TYK786515 UIG786515 USC786515 VBY786515 VLU786515 VVQ786515 WFM786515 WPI786515 D852051 CW852051 MS852051 WO852051 AGK852051 AQG852051 BAC852051 BJY852051 BTU852051 CDQ852051 CNM852051 CXI852051 DHE852051 DRA852051 EAW852051 EKS852051 EUO852051 FEK852051 FOG852051 FYC852051 GHY852051 GRU852051 HBQ852051 HLM852051 HVI852051 IFE852051 IPA852051 IYW852051 JIS852051 JSO852051 KCK852051 KMG852051 KWC852051 LFY852051 LPU852051 LZQ852051 MJM852051 MTI852051 NDE852051 NNA852051 NWW852051 OGS852051 OQO852051 PAK852051 PKG852051 PUC852051 QDY852051 QNU852051 QXQ852051 RHM852051 RRI852051 SBE852051 SLA852051 SUW852051 TES852051 TOO852051 TYK852051 UIG852051 USC852051 VBY852051 VLU852051 VVQ852051 WFM852051 WPI852051 D917587 CW917587 MS917587 WO917587 AGK917587 AQG917587 BAC917587 BJY917587 BTU917587 CDQ917587 CNM917587 CXI917587 DHE917587 DRA917587 EAW917587 EKS917587 EUO917587 FEK917587 FOG917587 FYC917587 GHY917587 GRU917587 HBQ917587 HLM917587 HVI917587 IFE917587 IPA917587 IYW917587 JIS917587 JSO917587 KCK917587 KMG917587 KWC917587 LFY917587 LPU917587 LZQ917587 MJM917587 MTI917587 NDE917587 NNA917587 NWW917587 OGS917587 OQO917587 PAK917587 PKG917587 PUC917587 QDY917587 QNU917587 QXQ917587 RHM917587 RRI917587 SBE917587 SLA917587 SUW917587 TES917587 TOO917587 TYK917587 UIG917587 USC917587 VBY917587 VLU917587 VVQ917587 WFM917587 WPI917587 D983123 CW983123 MS983123 WO983123 AGK983123 AQG983123 BAC983123 BJY983123 BTU983123 CDQ983123 CNM983123 CXI983123 DHE983123 DRA983123 EAW983123 EKS983123 EUO983123 FEK983123 FOG983123 FYC983123 GHY983123 GRU983123 HBQ983123 HLM983123 HVI983123 IFE983123 IPA983123 IYW983123 JIS983123 JSO983123 KCK983123 KMG983123 KWC983123 LFY983123 LPU983123 LZQ983123 MJM983123 MTI983123 NDE983123 NNA983123 NWW983123 OGS983123 OQO983123 PAK983123 PKG983123 PUC983123 QDY983123 QNU983123 QXQ983123 RHM983123 RRI983123 SBE983123 SLA983123 SUW983123 TES983123 TOO983123 TYK983123 UIG983123 USC983123 VBY983123 VLU983123 VVQ983123 WFM983123 WPI983123" xr:uid="{3DF54F05-FB7E-4B92-85BB-63FA31885F42}">
      <formula1>5</formula1>
      <formula2>5400</formula2>
    </dataValidation>
  </dataValidations>
  <pageMargins left="0.75" right="0.75" top="1" bottom="1" header="0.5" footer="0.5"/>
  <pageSetup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00D4-DB9A-4728-ACDF-388C2791D61A}">
  <sheetPr>
    <tabColor indexed="11"/>
  </sheetPr>
  <dimension ref="B2:T233"/>
  <sheetViews>
    <sheetView showGridLines="0" zoomScale="55" zoomScaleNormal="55" workbookViewId="0">
      <selection activeCell="B1" sqref="B1"/>
    </sheetView>
  </sheetViews>
  <sheetFormatPr defaultRowHeight="24.95" customHeight="1" x14ac:dyDescent="0.2"/>
  <cols>
    <col min="1" max="1" width="9.140625" style="138"/>
    <col min="2" max="2" width="44.5703125" style="138" customWidth="1"/>
    <col min="3" max="3" width="26" style="138" customWidth="1"/>
    <col min="4" max="18" width="15.7109375" style="138" customWidth="1"/>
    <col min="19" max="19" width="41.7109375" style="138" customWidth="1"/>
    <col min="20" max="20" width="18.85546875" style="138" customWidth="1"/>
    <col min="21" max="257" width="9.140625" style="138"/>
    <col min="258" max="258" width="34.7109375" style="138" customWidth="1"/>
    <col min="259" max="259" width="20.85546875" style="138" customWidth="1"/>
    <col min="260" max="261" width="10.7109375" style="138" customWidth="1"/>
    <col min="262" max="262" width="11.5703125" style="138" customWidth="1"/>
    <col min="263" max="263" width="11" style="138" customWidth="1"/>
    <col min="264" max="264" width="11.140625" style="138" customWidth="1"/>
    <col min="265" max="265" width="11" style="138" customWidth="1"/>
    <col min="266" max="266" width="11.140625" style="138" customWidth="1"/>
    <col min="267" max="268" width="10.7109375" style="138" customWidth="1"/>
    <col min="269" max="270" width="10.85546875" style="138" customWidth="1"/>
    <col min="271" max="271" width="11" style="138" customWidth="1"/>
    <col min="272" max="272" width="13.28515625" style="138" bestFit="1" customWidth="1"/>
    <col min="273" max="273" width="11.5703125" style="138" bestFit="1" customWidth="1"/>
    <col min="274" max="274" width="13.85546875" style="138" bestFit="1" customWidth="1"/>
    <col min="275" max="275" width="16" style="138" bestFit="1" customWidth="1"/>
    <col min="276" max="276" width="15.140625" style="138" customWidth="1"/>
    <col min="277" max="513" width="9.140625" style="138"/>
    <col min="514" max="514" width="34.7109375" style="138" customWidth="1"/>
    <col min="515" max="515" width="20.85546875" style="138" customWidth="1"/>
    <col min="516" max="517" width="10.7109375" style="138" customWidth="1"/>
    <col min="518" max="518" width="11.5703125" style="138" customWidth="1"/>
    <col min="519" max="519" width="11" style="138" customWidth="1"/>
    <col min="520" max="520" width="11.140625" style="138" customWidth="1"/>
    <col min="521" max="521" width="11" style="138" customWidth="1"/>
    <col min="522" max="522" width="11.140625" style="138" customWidth="1"/>
    <col min="523" max="524" width="10.7109375" style="138" customWidth="1"/>
    <col min="525" max="526" width="10.85546875" style="138" customWidth="1"/>
    <col min="527" max="527" width="11" style="138" customWidth="1"/>
    <col min="528" max="528" width="13.28515625" style="138" bestFit="1" customWidth="1"/>
    <col min="529" max="529" width="11.5703125" style="138" bestFit="1" customWidth="1"/>
    <col min="530" max="530" width="13.85546875" style="138" bestFit="1" customWidth="1"/>
    <col min="531" max="531" width="16" style="138" bestFit="1" customWidth="1"/>
    <col min="532" max="532" width="15.140625" style="138" customWidth="1"/>
    <col min="533" max="769" width="9.140625" style="138"/>
    <col min="770" max="770" width="34.7109375" style="138" customWidth="1"/>
    <col min="771" max="771" width="20.85546875" style="138" customWidth="1"/>
    <col min="772" max="773" width="10.7109375" style="138" customWidth="1"/>
    <col min="774" max="774" width="11.5703125" style="138" customWidth="1"/>
    <col min="775" max="775" width="11" style="138" customWidth="1"/>
    <col min="776" max="776" width="11.140625" style="138" customWidth="1"/>
    <col min="777" max="777" width="11" style="138" customWidth="1"/>
    <col min="778" max="778" width="11.140625" style="138" customWidth="1"/>
    <col min="779" max="780" width="10.7109375" style="138" customWidth="1"/>
    <col min="781" max="782" width="10.85546875" style="138" customWidth="1"/>
    <col min="783" max="783" width="11" style="138" customWidth="1"/>
    <col min="784" max="784" width="13.28515625" style="138" bestFit="1" customWidth="1"/>
    <col min="785" max="785" width="11.5703125" style="138" bestFit="1" customWidth="1"/>
    <col min="786" max="786" width="13.85546875" style="138" bestFit="1" customWidth="1"/>
    <col min="787" max="787" width="16" style="138" bestFit="1" customWidth="1"/>
    <col min="788" max="788" width="15.140625" style="138" customWidth="1"/>
    <col min="789" max="1025" width="9.140625" style="138"/>
    <col min="1026" max="1026" width="34.7109375" style="138" customWidth="1"/>
    <col min="1027" max="1027" width="20.85546875" style="138" customWidth="1"/>
    <col min="1028" max="1029" width="10.7109375" style="138" customWidth="1"/>
    <col min="1030" max="1030" width="11.5703125" style="138" customWidth="1"/>
    <col min="1031" max="1031" width="11" style="138" customWidth="1"/>
    <col min="1032" max="1032" width="11.140625" style="138" customWidth="1"/>
    <col min="1033" max="1033" width="11" style="138" customWidth="1"/>
    <col min="1034" max="1034" width="11.140625" style="138" customWidth="1"/>
    <col min="1035" max="1036" width="10.7109375" style="138" customWidth="1"/>
    <col min="1037" max="1038" width="10.85546875" style="138" customWidth="1"/>
    <col min="1039" max="1039" width="11" style="138" customWidth="1"/>
    <col min="1040" max="1040" width="13.28515625" style="138" bestFit="1" customWidth="1"/>
    <col min="1041" max="1041" width="11.5703125" style="138" bestFit="1" customWidth="1"/>
    <col min="1042" max="1042" width="13.85546875" style="138" bestFit="1" customWidth="1"/>
    <col min="1043" max="1043" width="16" style="138" bestFit="1" customWidth="1"/>
    <col min="1044" max="1044" width="15.140625" style="138" customWidth="1"/>
    <col min="1045" max="1281" width="9.140625" style="138"/>
    <col min="1282" max="1282" width="34.7109375" style="138" customWidth="1"/>
    <col min="1283" max="1283" width="20.85546875" style="138" customWidth="1"/>
    <col min="1284" max="1285" width="10.7109375" style="138" customWidth="1"/>
    <col min="1286" max="1286" width="11.5703125" style="138" customWidth="1"/>
    <col min="1287" max="1287" width="11" style="138" customWidth="1"/>
    <col min="1288" max="1288" width="11.140625" style="138" customWidth="1"/>
    <col min="1289" max="1289" width="11" style="138" customWidth="1"/>
    <col min="1290" max="1290" width="11.140625" style="138" customWidth="1"/>
    <col min="1291" max="1292" width="10.7109375" style="138" customWidth="1"/>
    <col min="1293" max="1294" width="10.85546875" style="138" customWidth="1"/>
    <col min="1295" max="1295" width="11" style="138" customWidth="1"/>
    <col min="1296" max="1296" width="13.28515625" style="138" bestFit="1" customWidth="1"/>
    <col min="1297" max="1297" width="11.5703125" style="138" bestFit="1" customWidth="1"/>
    <col min="1298" max="1298" width="13.85546875" style="138" bestFit="1" customWidth="1"/>
    <col min="1299" max="1299" width="16" style="138" bestFit="1" customWidth="1"/>
    <col min="1300" max="1300" width="15.140625" style="138" customWidth="1"/>
    <col min="1301" max="1537" width="9.140625" style="138"/>
    <col min="1538" max="1538" width="34.7109375" style="138" customWidth="1"/>
    <col min="1539" max="1539" width="20.85546875" style="138" customWidth="1"/>
    <col min="1540" max="1541" width="10.7109375" style="138" customWidth="1"/>
    <col min="1542" max="1542" width="11.5703125" style="138" customWidth="1"/>
    <col min="1543" max="1543" width="11" style="138" customWidth="1"/>
    <col min="1544" max="1544" width="11.140625" style="138" customWidth="1"/>
    <col min="1545" max="1545" width="11" style="138" customWidth="1"/>
    <col min="1546" max="1546" width="11.140625" style="138" customWidth="1"/>
    <col min="1547" max="1548" width="10.7109375" style="138" customWidth="1"/>
    <col min="1549" max="1550" width="10.85546875" style="138" customWidth="1"/>
    <col min="1551" max="1551" width="11" style="138" customWidth="1"/>
    <col min="1552" max="1552" width="13.28515625" style="138" bestFit="1" customWidth="1"/>
    <col min="1553" max="1553" width="11.5703125" style="138" bestFit="1" customWidth="1"/>
    <col min="1554" max="1554" width="13.85546875" style="138" bestFit="1" customWidth="1"/>
    <col min="1555" max="1555" width="16" style="138" bestFit="1" customWidth="1"/>
    <col min="1556" max="1556" width="15.140625" style="138" customWidth="1"/>
    <col min="1557" max="1793" width="9.140625" style="138"/>
    <col min="1794" max="1794" width="34.7109375" style="138" customWidth="1"/>
    <col min="1795" max="1795" width="20.85546875" style="138" customWidth="1"/>
    <col min="1796" max="1797" width="10.7109375" style="138" customWidth="1"/>
    <col min="1798" max="1798" width="11.5703125" style="138" customWidth="1"/>
    <col min="1799" max="1799" width="11" style="138" customWidth="1"/>
    <col min="1800" max="1800" width="11.140625" style="138" customWidth="1"/>
    <col min="1801" max="1801" width="11" style="138" customWidth="1"/>
    <col min="1802" max="1802" width="11.140625" style="138" customWidth="1"/>
    <col min="1803" max="1804" width="10.7109375" style="138" customWidth="1"/>
    <col min="1805" max="1806" width="10.85546875" style="138" customWidth="1"/>
    <col min="1807" max="1807" width="11" style="138" customWidth="1"/>
    <col min="1808" max="1808" width="13.28515625" style="138" bestFit="1" customWidth="1"/>
    <col min="1809" max="1809" width="11.5703125" style="138" bestFit="1" customWidth="1"/>
    <col min="1810" max="1810" width="13.85546875" style="138" bestFit="1" customWidth="1"/>
    <col min="1811" max="1811" width="16" style="138" bestFit="1" customWidth="1"/>
    <col min="1812" max="1812" width="15.140625" style="138" customWidth="1"/>
    <col min="1813" max="2049" width="9.140625" style="138"/>
    <col min="2050" max="2050" width="34.7109375" style="138" customWidth="1"/>
    <col min="2051" max="2051" width="20.85546875" style="138" customWidth="1"/>
    <col min="2052" max="2053" width="10.7109375" style="138" customWidth="1"/>
    <col min="2054" max="2054" width="11.5703125" style="138" customWidth="1"/>
    <col min="2055" max="2055" width="11" style="138" customWidth="1"/>
    <col min="2056" max="2056" width="11.140625" style="138" customWidth="1"/>
    <col min="2057" max="2057" width="11" style="138" customWidth="1"/>
    <col min="2058" max="2058" width="11.140625" style="138" customWidth="1"/>
    <col min="2059" max="2060" width="10.7109375" style="138" customWidth="1"/>
    <col min="2061" max="2062" width="10.85546875" style="138" customWidth="1"/>
    <col min="2063" max="2063" width="11" style="138" customWidth="1"/>
    <col min="2064" max="2064" width="13.28515625" style="138" bestFit="1" customWidth="1"/>
    <col min="2065" max="2065" width="11.5703125" style="138" bestFit="1" customWidth="1"/>
    <col min="2066" max="2066" width="13.85546875" style="138" bestFit="1" customWidth="1"/>
    <col min="2067" max="2067" width="16" style="138" bestFit="1" customWidth="1"/>
    <col min="2068" max="2068" width="15.140625" style="138" customWidth="1"/>
    <col min="2069" max="2305" width="9.140625" style="138"/>
    <col min="2306" max="2306" width="34.7109375" style="138" customWidth="1"/>
    <col min="2307" max="2307" width="20.85546875" style="138" customWidth="1"/>
    <col min="2308" max="2309" width="10.7109375" style="138" customWidth="1"/>
    <col min="2310" max="2310" width="11.5703125" style="138" customWidth="1"/>
    <col min="2311" max="2311" width="11" style="138" customWidth="1"/>
    <col min="2312" max="2312" width="11.140625" style="138" customWidth="1"/>
    <col min="2313" max="2313" width="11" style="138" customWidth="1"/>
    <col min="2314" max="2314" width="11.140625" style="138" customWidth="1"/>
    <col min="2315" max="2316" width="10.7109375" style="138" customWidth="1"/>
    <col min="2317" max="2318" width="10.85546875" style="138" customWidth="1"/>
    <col min="2319" max="2319" width="11" style="138" customWidth="1"/>
    <col min="2320" max="2320" width="13.28515625" style="138" bestFit="1" customWidth="1"/>
    <col min="2321" max="2321" width="11.5703125" style="138" bestFit="1" customWidth="1"/>
    <col min="2322" max="2322" width="13.85546875" style="138" bestFit="1" customWidth="1"/>
    <col min="2323" max="2323" width="16" style="138" bestFit="1" customWidth="1"/>
    <col min="2324" max="2324" width="15.140625" style="138" customWidth="1"/>
    <col min="2325" max="2561" width="9.140625" style="138"/>
    <col min="2562" max="2562" width="34.7109375" style="138" customWidth="1"/>
    <col min="2563" max="2563" width="20.85546875" style="138" customWidth="1"/>
    <col min="2564" max="2565" width="10.7109375" style="138" customWidth="1"/>
    <col min="2566" max="2566" width="11.5703125" style="138" customWidth="1"/>
    <col min="2567" max="2567" width="11" style="138" customWidth="1"/>
    <col min="2568" max="2568" width="11.140625" style="138" customWidth="1"/>
    <col min="2569" max="2569" width="11" style="138" customWidth="1"/>
    <col min="2570" max="2570" width="11.140625" style="138" customWidth="1"/>
    <col min="2571" max="2572" width="10.7109375" style="138" customWidth="1"/>
    <col min="2573" max="2574" width="10.85546875" style="138" customWidth="1"/>
    <col min="2575" max="2575" width="11" style="138" customWidth="1"/>
    <col min="2576" max="2576" width="13.28515625" style="138" bestFit="1" customWidth="1"/>
    <col min="2577" max="2577" width="11.5703125" style="138" bestFit="1" customWidth="1"/>
    <col min="2578" max="2578" width="13.85546875" style="138" bestFit="1" customWidth="1"/>
    <col min="2579" max="2579" width="16" style="138" bestFit="1" customWidth="1"/>
    <col min="2580" max="2580" width="15.140625" style="138" customWidth="1"/>
    <col min="2581" max="2817" width="9.140625" style="138"/>
    <col min="2818" max="2818" width="34.7109375" style="138" customWidth="1"/>
    <col min="2819" max="2819" width="20.85546875" style="138" customWidth="1"/>
    <col min="2820" max="2821" width="10.7109375" style="138" customWidth="1"/>
    <col min="2822" max="2822" width="11.5703125" style="138" customWidth="1"/>
    <col min="2823" max="2823" width="11" style="138" customWidth="1"/>
    <col min="2824" max="2824" width="11.140625" style="138" customWidth="1"/>
    <col min="2825" max="2825" width="11" style="138" customWidth="1"/>
    <col min="2826" max="2826" width="11.140625" style="138" customWidth="1"/>
    <col min="2827" max="2828" width="10.7109375" style="138" customWidth="1"/>
    <col min="2829" max="2830" width="10.85546875" style="138" customWidth="1"/>
    <col min="2831" max="2831" width="11" style="138" customWidth="1"/>
    <col min="2832" max="2832" width="13.28515625" style="138" bestFit="1" customWidth="1"/>
    <col min="2833" max="2833" width="11.5703125" style="138" bestFit="1" customWidth="1"/>
    <col min="2834" max="2834" width="13.85546875" style="138" bestFit="1" customWidth="1"/>
    <col min="2835" max="2835" width="16" style="138" bestFit="1" customWidth="1"/>
    <col min="2836" max="2836" width="15.140625" style="138" customWidth="1"/>
    <col min="2837" max="3073" width="9.140625" style="138"/>
    <col min="3074" max="3074" width="34.7109375" style="138" customWidth="1"/>
    <col min="3075" max="3075" width="20.85546875" style="138" customWidth="1"/>
    <col min="3076" max="3077" width="10.7109375" style="138" customWidth="1"/>
    <col min="3078" max="3078" width="11.5703125" style="138" customWidth="1"/>
    <col min="3079" max="3079" width="11" style="138" customWidth="1"/>
    <col min="3080" max="3080" width="11.140625" style="138" customWidth="1"/>
    <col min="3081" max="3081" width="11" style="138" customWidth="1"/>
    <col min="3082" max="3082" width="11.140625" style="138" customWidth="1"/>
    <col min="3083" max="3084" width="10.7109375" style="138" customWidth="1"/>
    <col min="3085" max="3086" width="10.85546875" style="138" customWidth="1"/>
    <col min="3087" max="3087" width="11" style="138" customWidth="1"/>
    <col min="3088" max="3088" width="13.28515625" style="138" bestFit="1" customWidth="1"/>
    <col min="3089" max="3089" width="11.5703125" style="138" bestFit="1" customWidth="1"/>
    <col min="3090" max="3090" width="13.85546875" style="138" bestFit="1" customWidth="1"/>
    <col min="3091" max="3091" width="16" style="138" bestFit="1" customWidth="1"/>
    <col min="3092" max="3092" width="15.140625" style="138" customWidth="1"/>
    <col min="3093" max="3329" width="9.140625" style="138"/>
    <col min="3330" max="3330" width="34.7109375" style="138" customWidth="1"/>
    <col min="3331" max="3331" width="20.85546875" style="138" customWidth="1"/>
    <col min="3332" max="3333" width="10.7109375" style="138" customWidth="1"/>
    <col min="3334" max="3334" width="11.5703125" style="138" customWidth="1"/>
    <col min="3335" max="3335" width="11" style="138" customWidth="1"/>
    <col min="3336" max="3336" width="11.140625" style="138" customWidth="1"/>
    <col min="3337" max="3337" width="11" style="138" customWidth="1"/>
    <col min="3338" max="3338" width="11.140625" style="138" customWidth="1"/>
    <col min="3339" max="3340" width="10.7109375" style="138" customWidth="1"/>
    <col min="3341" max="3342" width="10.85546875" style="138" customWidth="1"/>
    <col min="3343" max="3343" width="11" style="138" customWidth="1"/>
    <col min="3344" max="3344" width="13.28515625" style="138" bestFit="1" customWidth="1"/>
    <col min="3345" max="3345" width="11.5703125" style="138" bestFit="1" customWidth="1"/>
    <col min="3346" max="3346" width="13.85546875" style="138" bestFit="1" customWidth="1"/>
    <col min="3347" max="3347" width="16" style="138" bestFit="1" customWidth="1"/>
    <col min="3348" max="3348" width="15.140625" style="138" customWidth="1"/>
    <col min="3349" max="3585" width="9.140625" style="138"/>
    <col min="3586" max="3586" width="34.7109375" style="138" customWidth="1"/>
    <col min="3587" max="3587" width="20.85546875" style="138" customWidth="1"/>
    <col min="3588" max="3589" width="10.7109375" style="138" customWidth="1"/>
    <col min="3590" max="3590" width="11.5703125" style="138" customWidth="1"/>
    <col min="3591" max="3591" width="11" style="138" customWidth="1"/>
    <col min="3592" max="3592" width="11.140625" style="138" customWidth="1"/>
    <col min="3593" max="3593" width="11" style="138" customWidth="1"/>
    <col min="3594" max="3594" width="11.140625" style="138" customWidth="1"/>
    <col min="3595" max="3596" width="10.7109375" style="138" customWidth="1"/>
    <col min="3597" max="3598" width="10.85546875" style="138" customWidth="1"/>
    <col min="3599" max="3599" width="11" style="138" customWidth="1"/>
    <col min="3600" max="3600" width="13.28515625" style="138" bestFit="1" customWidth="1"/>
    <col min="3601" max="3601" width="11.5703125" style="138" bestFit="1" customWidth="1"/>
    <col min="3602" max="3602" width="13.85546875" style="138" bestFit="1" customWidth="1"/>
    <col min="3603" max="3603" width="16" style="138" bestFit="1" customWidth="1"/>
    <col min="3604" max="3604" width="15.140625" style="138" customWidth="1"/>
    <col min="3605" max="3841" width="9.140625" style="138"/>
    <col min="3842" max="3842" width="34.7109375" style="138" customWidth="1"/>
    <col min="3843" max="3843" width="20.85546875" style="138" customWidth="1"/>
    <col min="3844" max="3845" width="10.7109375" style="138" customWidth="1"/>
    <col min="3846" max="3846" width="11.5703125" style="138" customWidth="1"/>
    <col min="3847" max="3847" width="11" style="138" customWidth="1"/>
    <col min="3848" max="3848" width="11.140625" style="138" customWidth="1"/>
    <col min="3849" max="3849" width="11" style="138" customWidth="1"/>
    <col min="3850" max="3850" width="11.140625" style="138" customWidth="1"/>
    <col min="3851" max="3852" width="10.7109375" style="138" customWidth="1"/>
    <col min="3853" max="3854" width="10.85546875" style="138" customWidth="1"/>
    <col min="3855" max="3855" width="11" style="138" customWidth="1"/>
    <col min="3856" max="3856" width="13.28515625" style="138" bestFit="1" customWidth="1"/>
    <col min="3857" max="3857" width="11.5703125" style="138" bestFit="1" customWidth="1"/>
    <col min="3858" max="3858" width="13.85546875" style="138" bestFit="1" customWidth="1"/>
    <col min="3859" max="3859" width="16" style="138" bestFit="1" customWidth="1"/>
    <col min="3860" max="3860" width="15.140625" style="138" customWidth="1"/>
    <col min="3861" max="4097" width="9.140625" style="138"/>
    <col min="4098" max="4098" width="34.7109375" style="138" customWidth="1"/>
    <col min="4099" max="4099" width="20.85546875" style="138" customWidth="1"/>
    <col min="4100" max="4101" width="10.7109375" style="138" customWidth="1"/>
    <col min="4102" max="4102" width="11.5703125" style="138" customWidth="1"/>
    <col min="4103" max="4103" width="11" style="138" customWidth="1"/>
    <col min="4104" max="4104" width="11.140625" style="138" customWidth="1"/>
    <col min="4105" max="4105" width="11" style="138" customWidth="1"/>
    <col min="4106" max="4106" width="11.140625" style="138" customWidth="1"/>
    <col min="4107" max="4108" width="10.7109375" style="138" customWidth="1"/>
    <col min="4109" max="4110" width="10.85546875" style="138" customWidth="1"/>
    <col min="4111" max="4111" width="11" style="138" customWidth="1"/>
    <col min="4112" max="4112" width="13.28515625" style="138" bestFit="1" customWidth="1"/>
    <col min="4113" max="4113" width="11.5703125" style="138" bestFit="1" customWidth="1"/>
    <col min="4114" max="4114" width="13.85546875" style="138" bestFit="1" customWidth="1"/>
    <col min="4115" max="4115" width="16" style="138" bestFit="1" customWidth="1"/>
    <col min="4116" max="4116" width="15.140625" style="138" customWidth="1"/>
    <col min="4117" max="4353" width="9.140625" style="138"/>
    <col min="4354" max="4354" width="34.7109375" style="138" customWidth="1"/>
    <col min="4355" max="4355" width="20.85546875" style="138" customWidth="1"/>
    <col min="4356" max="4357" width="10.7109375" style="138" customWidth="1"/>
    <col min="4358" max="4358" width="11.5703125" style="138" customWidth="1"/>
    <col min="4359" max="4359" width="11" style="138" customWidth="1"/>
    <col min="4360" max="4360" width="11.140625" style="138" customWidth="1"/>
    <col min="4361" max="4361" width="11" style="138" customWidth="1"/>
    <col min="4362" max="4362" width="11.140625" style="138" customWidth="1"/>
    <col min="4363" max="4364" width="10.7109375" style="138" customWidth="1"/>
    <col min="4365" max="4366" width="10.85546875" style="138" customWidth="1"/>
    <col min="4367" max="4367" width="11" style="138" customWidth="1"/>
    <col min="4368" max="4368" width="13.28515625" style="138" bestFit="1" customWidth="1"/>
    <col min="4369" max="4369" width="11.5703125" style="138" bestFit="1" customWidth="1"/>
    <col min="4370" max="4370" width="13.85546875" style="138" bestFit="1" customWidth="1"/>
    <col min="4371" max="4371" width="16" style="138" bestFit="1" customWidth="1"/>
    <col min="4372" max="4372" width="15.140625" style="138" customWidth="1"/>
    <col min="4373" max="4609" width="9.140625" style="138"/>
    <col min="4610" max="4610" width="34.7109375" style="138" customWidth="1"/>
    <col min="4611" max="4611" width="20.85546875" style="138" customWidth="1"/>
    <col min="4612" max="4613" width="10.7109375" style="138" customWidth="1"/>
    <col min="4614" max="4614" width="11.5703125" style="138" customWidth="1"/>
    <col min="4615" max="4615" width="11" style="138" customWidth="1"/>
    <col min="4616" max="4616" width="11.140625" style="138" customWidth="1"/>
    <col min="4617" max="4617" width="11" style="138" customWidth="1"/>
    <col min="4618" max="4618" width="11.140625" style="138" customWidth="1"/>
    <col min="4619" max="4620" width="10.7109375" style="138" customWidth="1"/>
    <col min="4621" max="4622" width="10.85546875" style="138" customWidth="1"/>
    <col min="4623" max="4623" width="11" style="138" customWidth="1"/>
    <col min="4624" max="4624" width="13.28515625" style="138" bestFit="1" customWidth="1"/>
    <col min="4625" max="4625" width="11.5703125" style="138" bestFit="1" customWidth="1"/>
    <col min="4626" max="4626" width="13.85546875" style="138" bestFit="1" customWidth="1"/>
    <col min="4627" max="4627" width="16" style="138" bestFit="1" customWidth="1"/>
    <col min="4628" max="4628" width="15.140625" style="138" customWidth="1"/>
    <col min="4629" max="4865" width="9.140625" style="138"/>
    <col min="4866" max="4866" width="34.7109375" style="138" customWidth="1"/>
    <col min="4867" max="4867" width="20.85546875" style="138" customWidth="1"/>
    <col min="4868" max="4869" width="10.7109375" style="138" customWidth="1"/>
    <col min="4870" max="4870" width="11.5703125" style="138" customWidth="1"/>
    <col min="4871" max="4871" width="11" style="138" customWidth="1"/>
    <col min="4872" max="4872" width="11.140625" style="138" customWidth="1"/>
    <col min="4873" max="4873" width="11" style="138" customWidth="1"/>
    <col min="4874" max="4874" width="11.140625" style="138" customWidth="1"/>
    <col min="4875" max="4876" width="10.7109375" style="138" customWidth="1"/>
    <col min="4877" max="4878" width="10.85546875" style="138" customWidth="1"/>
    <col min="4879" max="4879" width="11" style="138" customWidth="1"/>
    <col min="4880" max="4880" width="13.28515625" style="138" bestFit="1" customWidth="1"/>
    <col min="4881" max="4881" width="11.5703125" style="138" bestFit="1" customWidth="1"/>
    <col min="4882" max="4882" width="13.85546875" style="138" bestFit="1" customWidth="1"/>
    <col min="4883" max="4883" width="16" style="138" bestFit="1" customWidth="1"/>
    <col min="4884" max="4884" width="15.140625" style="138" customWidth="1"/>
    <col min="4885" max="5121" width="9.140625" style="138"/>
    <col min="5122" max="5122" width="34.7109375" style="138" customWidth="1"/>
    <col min="5123" max="5123" width="20.85546875" style="138" customWidth="1"/>
    <col min="5124" max="5125" width="10.7109375" style="138" customWidth="1"/>
    <col min="5126" max="5126" width="11.5703125" style="138" customWidth="1"/>
    <col min="5127" max="5127" width="11" style="138" customWidth="1"/>
    <col min="5128" max="5128" width="11.140625" style="138" customWidth="1"/>
    <col min="5129" max="5129" width="11" style="138" customWidth="1"/>
    <col min="5130" max="5130" width="11.140625" style="138" customWidth="1"/>
    <col min="5131" max="5132" width="10.7109375" style="138" customWidth="1"/>
    <col min="5133" max="5134" width="10.85546875" style="138" customWidth="1"/>
    <col min="5135" max="5135" width="11" style="138" customWidth="1"/>
    <col min="5136" max="5136" width="13.28515625" style="138" bestFit="1" customWidth="1"/>
    <col min="5137" max="5137" width="11.5703125" style="138" bestFit="1" customWidth="1"/>
    <col min="5138" max="5138" width="13.85546875" style="138" bestFit="1" customWidth="1"/>
    <col min="5139" max="5139" width="16" style="138" bestFit="1" customWidth="1"/>
    <col min="5140" max="5140" width="15.140625" style="138" customWidth="1"/>
    <col min="5141" max="5377" width="9.140625" style="138"/>
    <col min="5378" max="5378" width="34.7109375" style="138" customWidth="1"/>
    <col min="5379" max="5379" width="20.85546875" style="138" customWidth="1"/>
    <col min="5380" max="5381" width="10.7109375" style="138" customWidth="1"/>
    <col min="5382" max="5382" width="11.5703125" style="138" customWidth="1"/>
    <col min="5383" max="5383" width="11" style="138" customWidth="1"/>
    <col min="5384" max="5384" width="11.140625" style="138" customWidth="1"/>
    <col min="5385" max="5385" width="11" style="138" customWidth="1"/>
    <col min="5386" max="5386" width="11.140625" style="138" customWidth="1"/>
    <col min="5387" max="5388" width="10.7109375" style="138" customWidth="1"/>
    <col min="5389" max="5390" width="10.85546875" style="138" customWidth="1"/>
    <col min="5391" max="5391" width="11" style="138" customWidth="1"/>
    <col min="5392" max="5392" width="13.28515625" style="138" bestFit="1" customWidth="1"/>
    <col min="5393" max="5393" width="11.5703125" style="138" bestFit="1" customWidth="1"/>
    <col min="5394" max="5394" width="13.85546875" style="138" bestFit="1" customWidth="1"/>
    <col min="5395" max="5395" width="16" style="138" bestFit="1" customWidth="1"/>
    <col min="5396" max="5396" width="15.140625" style="138" customWidth="1"/>
    <col min="5397" max="5633" width="9.140625" style="138"/>
    <col min="5634" max="5634" width="34.7109375" style="138" customWidth="1"/>
    <col min="5635" max="5635" width="20.85546875" style="138" customWidth="1"/>
    <col min="5636" max="5637" width="10.7109375" style="138" customWidth="1"/>
    <col min="5638" max="5638" width="11.5703125" style="138" customWidth="1"/>
    <col min="5639" max="5639" width="11" style="138" customWidth="1"/>
    <col min="5640" max="5640" width="11.140625" style="138" customWidth="1"/>
    <col min="5641" max="5641" width="11" style="138" customWidth="1"/>
    <col min="5642" max="5642" width="11.140625" style="138" customWidth="1"/>
    <col min="5643" max="5644" width="10.7109375" style="138" customWidth="1"/>
    <col min="5645" max="5646" width="10.85546875" style="138" customWidth="1"/>
    <col min="5647" max="5647" width="11" style="138" customWidth="1"/>
    <col min="5648" max="5648" width="13.28515625" style="138" bestFit="1" customWidth="1"/>
    <col min="5649" max="5649" width="11.5703125" style="138" bestFit="1" customWidth="1"/>
    <col min="5650" max="5650" width="13.85546875" style="138" bestFit="1" customWidth="1"/>
    <col min="5651" max="5651" width="16" style="138" bestFit="1" customWidth="1"/>
    <col min="5652" max="5652" width="15.140625" style="138" customWidth="1"/>
    <col min="5653" max="5889" width="9.140625" style="138"/>
    <col min="5890" max="5890" width="34.7109375" style="138" customWidth="1"/>
    <col min="5891" max="5891" width="20.85546875" style="138" customWidth="1"/>
    <col min="5892" max="5893" width="10.7109375" style="138" customWidth="1"/>
    <col min="5894" max="5894" width="11.5703125" style="138" customWidth="1"/>
    <col min="5895" max="5895" width="11" style="138" customWidth="1"/>
    <col min="5896" max="5896" width="11.140625" style="138" customWidth="1"/>
    <col min="5897" max="5897" width="11" style="138" customWidth="1"/>
    <col min="5898" max="5898" width="11.140625" style="138" customWidth="1"/>
    <col min="5899" max="5900" width="10.7109375" style="138" customWidth="1"/>
    <col min="5901" max="5902" width="10.85546875" style="138" customWidth="1"/>
    <col min="5903" max="5903" width="11" style="138" customWidth="1"/>
    <col min="5904" max="5904" width="13.28515625" style="138" bestFit="1" customWidth="1"/>
    <col min="5905" max="5905" width="11.5703125" style="138" bestFit="1" customWidth="1"/>
    <col min="5906" max="5906" width="13.85546875" style="138" bestFit="1" customWidth="1"/>
    <col min="5907" max="5907" width="16" style="138" bestFit="1" customWidth="1"/>
    <col min="5908" max="5908" width="15.140625" style="138" customWidth="1"/>
    <col min="5909" max="6145" width="9.140625" style="138"/>
    <col min="6146" max="6146" width="34.7109375" style="138" customWidth="1"/>
    <col min="6147" max="6147" width="20.85546875" style="138" customWidth="1"/>
    <col min="6148" max="6149" width="10.7109375" style="138" customWidth="1"/>
    <col min="6150" max="6150" width="11.5703125" style="138" customWidth="1"/>
    <col min="6151" max="6151" width="11" style="138" customWidth="1"/>
    <col min="6152" max="6152" width="11.140625" style="138" customWidth="1"/>
    <col min="6153" max="6153" width="11" style="138" customWidth="1"/>
    <col min="6154" max="6154" width="11.140625" style="138" customWidth="1"/>
    <col min="6155" max="6156" width="10.7109375" style="138" customWidth="1"/>
    <col min="6157" max="6158" width="10.85546875" style="138" customWidth="1"/>
    <col min="6159" max="6159" width="11" style="138" customWidth="1"/>
    <col min="6160" max="6160" width="13.28515625" style="138" bestFit="1" customWidth="1"/>
    <col min="6161" max="6161" width="11.5703125" style="138" bestFit="1" customWidth="1"/>
    <col min="6162" max="6162" width="13.85546875" style="138" bestFit="1" customWidth="1"/>
    <col min="6163" max="6163" width="16" style="138" bestFit="1" customWidth="1"/>
    <col min="6164" max="6164" width="15.140625" style="138" customWidth="1"/>
    <col min="6165" max="6401" width="9.140625" style="138"/>
    <col min="6402" max="6402" width="34.7109375" style="138" customWidth="1"/>
    <col min="6403" max="6403" width="20.85546875" style="138" customWidth="1"/>
    <col min="6404" max="6405" width="10.7109375" style="138" customWidth="1"/>
    <col min="6406" max="6406" width="11.5703125" style="138" customWidth="1"/>
    <col min="6407" max="6407" width="11" style="138" customWidth="1"/>
    <col min="6408" max="6408" width="11.140625" style="138" customWidth="1"/>
    <col min="6409" max="6409" width="11" style="138" customWidth="1"/>
    <col min="6410" max="6410" width="11.140625" style="138" customWidth="1"/>
    <col min="6411" max="6412" width="10.7109375" style="138" customWidth="1"/>
    <col min="6413" max="6414" width="10.85546875" style="138" customWidth="1"/>
    <col min="6415" max="6415" width="11" style="138" customWidth="1"/>
    <col min="6416" max="6416" width="13.28515625" style="138" bestFit="1" customWidth="1"/>
    <col min="6417" max="6417" width="11.5703125" style="138" bestFit="1" customWidth="1"/>
    <col min="6418" max="6418" width="13.85546875" style="138" bestFit="1" customWidth="1"/>
    <col min="6419" max="6419" width="16" style="138" bestFit="1" customWidth="1"/>
    <col min="6420" max="6420" width="15.140625" style="138" customWidth="1"/>
    <col min="6421" max="6657" width="9.140625" style="138"/>
    <col min="6658" max="6658" width="34.7109375" style="138" customWidth="1"/>
    <col min="6659" max="6659" width="20.85546875" style="138" customWidth="1"/>
    <col min="6660" max="6661" width="10.7109375" style="138" customWidth="1"/>
    <col min="6662" max="6662" width="11.5703125" style="138" customWidth="1"/>
    <col min="6663" max="6663" width="11" style="138" customWidth="1"/>
    <col min="6664" max="6664" width="11.140625" style="138" customWidth="1"/>
    <col min="6665" max="6665" width="11" style="138" customWidth="1"/>
    <col min="6666" max="6666" width="11.140625" style="138" customWidth="1"/>
    <col min="6667" max="6668" width="10.7109375" style="138" customWidth="1"/>
    <col min="6669" max="6670" width="10.85546875" style="138" customWidth="1"/>
    <col min="6671" max="6671" width="11" style="138" customWidth="1"/>
    <col min="6672" max="6672" width="13.28515625" style="138" bestFit="1" customWidth="1"/>
    <col min="6673" max="6673" width="11.5703125" style="138" bestFit="1" customWidth="1"/>
    <col min="6674" max="6674" width="13.85546875" style="138" bestFit="1" customWidth="1"/>
    <col min="6675" max="6675" width="16" style="138" bestFit="1" customWidth="1"/>
    <col min="6676" max="6676" width="15.140625" style="138" customWidth="1"/>
    <col min="6677" max="6913" width="9.140625" style="138"/>
    <col min="6914" max="6914" width="34.7109375" style="138" customWidth="1"/>
    <col min="6915" max="6915" width="20.85546875" style="138" customWidth="1"/>
    <col min="6916" max="6917" width="10.7109375" style="138" customWidth="1"/>
    <col min="6918" max="6918" width="11.5703125" style="138" customWidth="1"/>
    <col min="6919" max="6919" width="11" style="138" customWidth="1"/>
    <col min="6920" max="6920" width="11.140625" style="138" customWidth="1"/>
    <col min="6921" max="6921" width="11" style="138" customWidth="1"/>
    <col min="6922" max="6922" width="11.140625" style="138" customWidth="1"/>
    <col min="6923" max="6924" width="10.7109375" style="138" customWidth="1"/>
    <col min="6925" max="6926" width="10.85546875" style="138" customWidth="1"/>
    <col min="6927" max="6927" width="11" style="138" customWidth="1"/>
    <col min="6928" max="6928" width="13.28515625" style="138" bestFit="1" customWidth="1"/>
    <col min="6929" max="6929" width="11.5703125" style="138" bestFit="1" customWidth="1"/>
    <col min="6930" max="6930" width="13.85546875" style="138" bestFit="1" customWidth="1"/>
    <col min="6931" max="6931" width="16" style="138" bestFit="1" customWidth="1"/>
    <col min="6932" max="6932" width="15.140625" style="138" customWidth="1"/>
    <col min="6933" max="7169" width="9.140625" style="138"/>
    <col min="7170" max="7170" width="34.7109375" style="138" customWidth="1"/>
    <col min="7171" max="7171" width="20.85546875" style="138" customWidth="1"/>
    <col min="7172" max="7173" width="10.7109375" style="138" customWidth="1"/>
    <col min="7174" max="7174" width="11.5703125" style="138" customWidth="1"/>
    <col min="7175" max="7175" width="11" style="138" customWidth="1"/>
    <col min="7176" max="7176" width="11.140625" style="138" customWidth="1"/>
    <col min="7177" max="7177" width="11" style="138" customWidth="1"/>
    <col min="7178" max="7178" width="11.140625" style="138" customWidth="1"/>
    <col min="7179" max="7180" width="10.7109375" style="138" customWidth="1"/>
    <col min="7181" max="7182" width="10.85546875" style="138" customWidth="1"/>
    <col min="7183" max="7183" width="11" style="138" customWidth="1"/>
    <col min="7184" max="7184" width="13.28515625" style="138" bestFit="1" customWidth="1"/>
    <col min="7185" max="7185" width="11.5703125" style="138" bestFit="1" customWidth="1"/>
    <col min="7186" max="7186" width="13.85546875" style="138" bestFit="1" customWidth="1"/>
    <col min="7187" max="7187" width="16" style="138" bestFit="1" customWidth="1"/>
    <col min="7188" max="7188" width="15.140625" style="138" customWidth="1"/>
    <col min="7189" max="7425" width="9.140625" style="138"/>
    <col min="7426" max="7426" width="34.7109375" style="138" customWidth="1"/>
    <col min="7427" max="7427" width="20.85546875" style="138" customWidth="1"/>
    <col min="7428" max="7429" width="10.7109375" style="138" customWidth="1"/>
    <col min="7430" max="7430" width="11.5703125" style="138" customWidth="1"/>
    <col min="7431" max="7431" width="11" style="138" customWidth="1"/>
    <col min="7432" max="7432" width="11.140625" style="138" customWidth="1"/>
    <col min="7433" max="7433" width="11" style="138" customWidth="1"/>
    <col min="7434" max="7434" width="11.140625" style="138" customWidth="1"/>
    <col min="7435" max="7436" width="10.7109375" style="138" customWidth="1"/>
    <col min="7437" max="7438" width="10.85546875" style="138" customWidth="1"/>
    <col min="7439" max="7439" width="11" style="138" customWidth="1"/>
    <col min="7440" max="7440" width="13.28515625" style="138" bestFit="1" customWidth="1"/>
    <col min="7441" max="7441" width="11.5703125" style="138" bestFit="1" customWidth="1"/>
    <col min="7442" max="7442" width="13.85546875" style="138" bestFit="1" customWidth="1"/>
    <col min="7443" max="7443" width="16" style="138" bestFit="1" customWidth="1"/>
    <col min="7444" max="7444" width="15.140625" style="138" customWidth="1"/>
    <col min="7445" max="7681" width="9.140625" style="138"/>
    <col min="7682" max="7682" width="34.7109375" style="138" customWidth="1"/>
    <col min="7683" max="7683" width="20.85546875" style="138" customWidth="1"/>
    <col min="7684" max="7685" width="10.7109375" style="138" customWidth="1"/>
    <col min="7686" max="7686" width="11.5703125" style="138" customWidth="1"/>
    <col min="7687" max="7687" width="11" style="138" customWidth="1"/>
    <col min="7688" max="7688" width="11.140625" style="138" customWidth="1"/>
    <col min="7689" max="7689" width="11" style="138" customWidth="1"/>
    <col min="7690" max="7690" width="11.140625" style="138" customWidth="1"/>
    <col min="7691" max="7692" width="10.7109375" style="138" customWidth="1"/>
    <col min="7693" max="7694" width="10.85546875" style="138" customWidth="1"/>
    <col min="7695" max="7695" width="11" style="138" customWidth="1"/>
    <col min="7696" max="7696" width="13.28515625" style="138" bestFit="1" customWidth="1"/>
    <col min="7697" max="7697" width="11.5703125" style="138" bestFit="1" customWidth="1"/>
    <col min="7698" max="7698" width="13.85546875" style="138" bestFit="1" customWidth="1"/>
    <col min="7699" max="7699" width="16" style="138" bestFit="1" customWidth="1"/>
    <col min="7700" max="7700" width="15.140625" style="138" customWidth="1"/>
    <col min="7701" max="7937" width="9.140625" style="138"/>
    <col min="7938" max="7938" width="34.7109375" style="138" customWidth="1"/>
    <col min="7939" max="7939" width="20.85546875" style="138" customWidth="1"/>
    <col min="7940" max="7941" width="10.7109375" style="138" customWidth="1"/>
    <col min="7942" max="7942" width="11.5703125" style="138" customWidth="1"/>
    <col min="7943" max="7943" width="11" style="138" customWidth="1"/>
    <col min="7944" max="7944" width="11.140625" style="138" customWidth="1"/>
    <col min="7945" max="7945" width="11" style="138" customWidth="1"/>
    <col min="7946" max="7946" width="11.140625" style="138" customWidth="1"/>
    <col min="7947" max="7948" width="10.7109375" style="138" customWidth="1"/>
    <col min="7949" max="7950" width="10.85546875" style="138" customWidth="1"/>
    <col min="7951" max="7951" width="11" style="138" customWidth="1"/>
    <col min="7952" max="7952" width="13.28515625" style="138" bestFit="1" customWidth="1"/>
    <col min="7953" max="7953" width="11.5703125" style="138" bestFit="1" customWidth="1"/>
    <col min="7954" max="7954" width="13.85546875" style="138" bestFit="1" customWidth="1"/>
    <col min="7955" max="7955" width="16" style="138" bestFit="1" customWidth="1"/>
    <col min="7956" max="7956" width="15.140625" style="138" customWidth="1"/>
    <col min="7957" max="8193" width="9.140625" style="138"/>
    <col min="8194" max="8194" width="34.7109375" style="138" customWidth="1"/>
    <col min="8195" max="8195" width="20.85546875" style="138" customWidth="1"/>
    <col min="8196" max="8197" width="10.7109375" style="138" customWidth="1"/>
    <col min="8198" max="8198" width="11.5703125" style="138" customWidth="1"/>
    <col min="8199" max="8199" width="11" style="138" customWidth="1"/>
    <col min="8200" max="8200" width="11.140625" style="138" customWidth="1"/>
    <col min="8201" max="8201" width="11" style="138" customWidth="1"/>
    <col min="8202" max="8202" width="11.140625" style="138" customWidth="1"/>
    <col min="8203" max="8204" width="10.7109375" style="138" customWidth="1"/>
    <col min="8205" max="8206" width="10.85546875" style="138" customWidth="1"/>
    <col min="8207" max="8207" width="11" style="138" customWidth="1"/>
    <col min="8208" max="8208" width="13.28515625" style="138" bestFit="1" customWidth="1"/>
    <col min="8209" max="8209" width="11.5703125" style="138" bestFit="1" customWidth="1"/>
    <col min="8210" max="8210" width="13.85546875" style="138" bestFit="1" customWidth="1"/>
    <col min="8211" max="8211" width="16" style="138" bestFit="1" customWidth="1"/>
    <col min="8212" max="8212" width="15.140625" style="138" customWidth="1"/>
    <col min="8213" max="8449" width="9.140625" style="138"/>
    <col min="8450" max="8450" width="34.7109375" style="138" customWidth="1"/>
    <col min="8451" max="8451" width="20.85546875" style="138" customWidth="1"/>
    <col min="8452" max="8453" width="10.7109375" style="138" customWidth="1"/>
    <col min="8454" max="8454" width="11.5703125" style="138" customWidth="1"/>
    <col min="8455" max="8455" width="11" style="138" customWidth="1"/>
    <col min="8456" max="8456" width="11.140625" style="138" customWidth="1"/>
    <col min="8457" max="8457" width="11" style="138" customWidth="1"/>
    <col min="8458" max="8458" width="11.140625" style="138" customWidth="1"/>
    <col min="8459" max="8460" width="10.7109375" style="138" customWidth="1"/>
    <col min="8461" max="8462" width="10.85546875" style="138" customWidth="1"/>
    <col min="8463" max="8463" width="11" style="138" customWidth="1"/>
    <col min="8464" max="8464" width="13.28515625" style="138" bestFit="1" customWidth="1"/>
    <col min="8465" max="8465" width="11.5703125" style="138" bestFit="1" customWidth="1"/>
    <col min="8466" max="8466" width="13.85546875" style="138" bestFit="1" customWidth="1"/>
    <col min="8467" max="8467" width="16" style="138" bestFit="1" customWidth="1"/>
    <col min="8468" max="8468" width="15.140625" style="138" customWidth="1"/>
    <col min="8469" max="8705" width="9.140625" style="138"/>
    <col min="8706" max="8706" width="34.7109375" style="138" customWidth="1"/>
    <col min="8707" max="8707" width="20.85546875" style="138" customWidth="1"/>
    <col min="8708" max="8709" width="10.7109375" style="138" customWidth="1"/>
    <col min="8710" max="8710" width="11.5703125" style="138" customWidth="1"/>
    <col min="8711" max="8711" width="11" style="138" customWidth="1"/>
    <col min="8712" max="8712" width="11.140625" style="138" customWidth="1"/>
    <col min="8713" max="8713" width="11" style="138" customWidth="1"/>
    <col min="8714" max="8714" width="11.140625" style="138" customWidth="1"/>
    <col min="8715" max="8716" width="10.7109375" style="138" customWidth="1"/>
    <col min="8717" max="8718" width="10.85546875" style="138" customWidth="1"/>
    <col min="8719" max="8719" width="11" style="138" customWidth="1"/>
    <col min="8720" max="8720" width="13.28515625" style="138" bestFit="1" customWidth="1"/>
    <col min="8721" max="8721" width="11.5703125" style="138" bestFit="1" customWidth="1"/>
    <col min="8722" max="8722" width="13.85546875" style="138" bestFit="1" customWidth="1"/>
    <col min="8723" max="8723" width="16" style="138" bestFit="1" customWidth="1"/>
    <col min="8724" max="8724" width="15.140625" style="138" customWidth="1"/>
    <col min="8725" max="8961" width="9.140625" style="138"/>
    <col min="8962" max="8962" width="34.7109375" style="138" customWidth="1"/>
    <col min="8963" max="8963" width="20.85546875" style="138" customWidth="1"/>
    <col min="8964" max="8965" width="10.7109375" style="138" customWidth="1"/>
    <col min="8966" max="8966" width="11.5703125" style="138" customWidth="1"/>
    <col min="8967" max="8967" width="11" style="138" customWidth="1"/>
    <col min="8968" max="8968" width="11.140625" style="138" customWidth="1"/>
    <col min="8969" max="8969" width="11" style="138" customWidth="1"/>
    <col min="8970" max="8970" width="11.140625" style="138" customWidth="1"/>
    <col min="8971" max="8972" width="10.7109375" style="138" customWidth="1"/>
    <col min="8973" max="8974" width="10.85546875" style="138" customWidth="1"/>
    <col min="8975" max="8975" width="11" style="138" customWidth="1"/>
    <col min="8976" max="8976" width="13.28515625" style="138" bestFit="1" customWidth="1"/>
    <col min="8977" max="8977" width="11.5703125" style="138" bestFit="1" customWidth="1"/>
    <col min="8978" max="8978" width="13.85546875" style="138" bestFit="1" customWidth="1"/>
    <col min="8979" max="8979" width="16" style="138" bestFit="1" customWidth="1"/>
    <col min="8980" max="8980" width="15.140625" style="138" customWidth="1"/>
    <col min="8981" max="9217" width="9.140625" style="138"/>
    <col min="9218" max="9218" width="34.7109375" style="138" customWidth="1"/>
    <col min="9219" max="9219" width="20.85546875" style="138" customWidth="1"/>
    <col min="9220" max="9221" width="10.7109375" style="138" customWidth="1"/>
    <col min="9222" max="9222" width="11.5703125" style="138" customWidth="1"/>
    <col min="9223" max="9223" width="11" style="138" customWidth="1"/>
    <col min="9224" max="9224" width="11.140625" style="138" customWidth="1"/>
    <col min="9225" max="9225" width="11" style="138" customWidth="1"/>
    <col min="9226" max="9226" width="11.140625" style="138" customWidth="1"/>
    <col min="9227" max="9228" width="10.7109375" style="138" customWidth="1"/>
    <col min="9229" max="9230" width="10.85546875" style="138" customWidth="1"/>
    <col min="9231" max="9231" width="11" style="138" customWidth="1"/>
    <col min="9232" max="9232" width="13.28515625" style="138" bestFit="1" customWidth="1"/>
    <col min="9233" max="9233" width="11.5703125" style="138" bestFit="1" customWidth="1"/>
    <col min="9234" max="9234" width="13.85546875" style="138" bestFit="1" customWidth="1"/>
    <col min="9235" max="9235" width="16" style="138" bestFit="1" customWidth="1"/>
    <col min="9236" max="9236" width="15.140625" style="138" customWidth="1"/>
    <col min="9237" max="9473" width="9.140625" style="138"/>
    <col min="9474" max="9474" width="34.7109375" style="138" customWidth="1"/>
    <col min="9475" max="9475" width="20.85546875" style="138" customWidth="1"/>
    <col min="9476" max="9477" width="10.7109375" style="138" customWidth="1"/>
    <col min="9478" max="9478" width="11.5703125" style="138" customWidth="1"/>
    <col min="9479" max="9479" width="11" style="138" customWidth="1"/>
    <col min="9480" max="9480" width="11.140625" style="138" customWidth="1"/>
    <col min="9481" max="9481" width="11" style="138" customWidth="1"/>
    <col min="9482" max="9482" width="11.140625" style="138" customWidth="1"/>
    <col min="9483" max="9484" width="10.7109375" style="138" customWidth="1"/>
    <col min="9485" max="9486" width="10.85546875" style="138" customWidth="1"/>
    <col min="9487" max="9487" width="11" style="138" customWidth="1"/>
    <col min="9488" max="9488" width="13.28515625" style="138" bestFit="1" customWidth="1"/>
    <col min="9489" max="9489" width="11.5703125" style="138" bestFit="1" customWidth="1"/>
    <col min="9490" max="9490" width="13.85546875" style="138" bestFit="1" customWidth="1"/>
    <col min="9491" max="9491" width="16" style="138" bestFit="1" customWidth="1"/>
    <col min="9492" max="9492" width="15.140625" style="138" customWidth="1"/>
    <col min="9493" max="9729" width="9.140625" style="138"/>
    <col min="9730" max="9730" width="34.7109375" style="138" customWidth="1"/>
    <col min="9731" max="9731" width="20.85546875" style="138" customWidth="1"/>
    <col min="9732" max="9733" width="10.7109375" style="138" customWidth="1"/>
    <col min="9734" max="9734" width="11.5703125" style="138" customWidth="1"/>
    <col min="9735" max="9735" width="11" style="138" customWidth="1"/>
    <col min="9736" max="9736" width="11.140625" style="138" customWidth="1"/>
    <col min="9737" max="9737" width="11" style="138" customWidth="1"/>
    <col min="9738" max="9738" width="11.140625" style="138" customWidth="1"/>
    <col min="9739" max="9740" width="10.7109375" style="138" customWidth="1"/>
    <col min="9741" max="9742" width="10.85546875" style="138" customWidth="1"/>
    <col min="9743" max="9743" width="11" style="138" customWidth="1"/>
    <col min="9744" max="9744" width="13.28515625" style="138" bestFit="1" customWidth="1"/>
    <col min="9745" max="9745" width="11.5703125" style="138" bestFit="1" customWidth="1"/>
    <col min="9746" max="9746" width="13.85546875" style="138" bestFit="1" customWidth="1"/>
    <col min="9747" max="9747" width="16" style="138" bestFit="1" customWidth="1"/>
    <col min="9748" max="9748" width="15.140625" style="138" customWidth="1"/>
    <col min="9749" max="9985" width="9.140625" style="138"/>
    <col min="9986" max="9986" width="34.7109375" style="138" customWidth="1"/>
    <col min="9987" max="9987" width="20.85546875" style="138" customWidth="1"/>
    <col min="9988" max="9989" width="10.7109375" style="138" customWidth="1"/>
    <col min="9990" max="9990" width="11.5703125" style="138" customWidth="1"/>
    <col min="9991" max="9991" width="11" style="138" customWidth="1"/>
    <col min="9992" max="9992" width="11.140625" style="138" customWidth="1"/>
    <col min="9993" max="9993" width="11" style="138" customWidth="1"/>
    <col min="9994" max="9994" width="11.140625" style="138" customWidth="1"/>
    <col min="9995" max="9996" width="10.7109375" style="138" customWidth="1"/>
    <col min="9997" max="9998" width="10.85546875" style="138" customWidth="1"/>
    <col min="9999" max="9999" width="11" style="138" customWidth="1"/>
    <col min="10000" max="10000" width="13.28515625" style="138" bestFit="1" customWidth="1"/>
    <col min="10001" max="10001" width="11.5703125" style="138" bestFit="1" customWidth="1"/>
    <col min="10002" max="10002" width="13.85546875" style="138" bestFit="1" customWidth="1"/>
    <col min="10003" max="10003" width="16" style="138" bestFit="1" customWidth="1"/>
    <col min="10004" max="10004" width="15.140625" style="138" customWidth="1"/>
    <col min="10005" max="10241" width="9.140625" style="138"/>
    <col min="10242" max="10242" width="34.7109375" style="138" customWidth="1"/>
    <col min="10243" max="10243" width="20.85546875" style="138" customWidth="1"/>
    <col min="10244" max="10245" width="10.7109375" style="138" customWidth="1"/>
    <col min="10246" max="10246" width="11.5703125" style="138" customWidth="1"/>
    <col min="10247" max="10247" width="11" style="138" customWidth="1"/>
    <col min="10248" max="10248" width="11.140625" style="138" customWidth="1"/>
    <col min="10249" max="10249" width="11" style="138" customWidth="1"/>
    <col min="10250" max="10250" width="11.140625" style="138" customWidth="1"/>
    <col min="10251" max="10252" width="10.7109375" style="138" customWidth="1"/>
    <col min="10253" max="10254" width="10.85546875" style="138" customWidth="1"/>
    <col min="10255" max="10255" width="11" style="138" customWidth="1"/>
    <col min="10256" max="10256" width="13.28515625" style="138" bestFit="1" customWidth="1"/>
    <col min="10257" max="10257" width="11.5703125" style="138" bestFit="1" customWidth="1"/>
    <col min="10258" max="10258" width="13.85546875" style="138" bestFit="1" customWidth="1"/>
    <col min="10259" max="10259" width="16" style="138" bestFit="1" customWidth="1"/>
    <col min="10260" max="10260" width="15.140625" style="138" customWidth="1"/>
    <col min="10261" max="10497" width="9.140625" style="138"/>
    <col min="10498" max="10498" width="34.7109375" style="138" customWidth="1"/>
    <col min="10499" max="10499" width="20.85546875" style="138" customWidth="1"/>
    <col min="10500" max="10501" width="10.7109375" style="138" customWidth="1"/>
    <col min="10502" max="10502" width="11.5703125" style="138" customWidth="1"/>
    <col min="10503" max="10503" width="11" style="138" customWidth="1"/>
    <col min="10504" max="10504" width="11.140625" style="138" customWidth="1"/>
    <col min="10505" max="10505" width="11" style="138" customWidth="1"/>
    <col min="10506" max="10506" width="11.140625" style="138" customWidth="1"/>
    <col min="10507" max="10508" width="10.7109375" style="138" customWidth="1"/>
    <col min="10509" max="10510" width="10.85546875" style="138" customWidth="1"/>
    <col min="10511" max="10511" width="11" style="138" customWidth="1"/>
    <col min="10512" max="10512" width="13.28515625" style="138" bestFit="1" customWidth="1"/>
    <col min="10513" max="10513" width="11.5703125" style="138" bestFit="1" customWidth="1"/>
    <col min="10514" max="10514" width="13.85546875" style="138" bestFit="1" customWidth="1"/>
    <col min="10515" max="10515" width="16" style="138" bestFit="1" customWidth="1"/>
    <col min="10516" max="10516" width="15.140625" style="138" customWidth="1"/>
    <col min="10517" max="10753" width="9.140625" style="138"/>
    <col min="10754" max="10754" width="34.7109375" style="138" customWidth="1"/>
    <col min="10755" max="10755" width="20.85546875" style="138" customWidth="1"/>
    <col min="10756" max="10757" width="10.7109375" style="138" customWidth="1"/>
    <col min="10758" max="10758" width="11.5703125" style="138" customWidth="1"/>
    <col min="10759" max="10759" width="11" style="138" customWidth="1"/>
    <col min="10760" max="10760" width="11.140625" style="138" customWidth="1"/>
    <col min="10761" max="10761" width="11" style="138" customWidth="1"/>
    <col min="10762" max="10762" width="11.140625" style="138" customWidth="1"/>
    <col min="10763" max="10764" width="10.7109375" style="138" customWidth="1"/>
    <col min="10765" max="10766" width="10.85546875" style="138" customWidth="1"/>
    <col min="10767" max="10767" width="11" style="138" customWidth="1"/>
    <col min="10768" max="10768" width="13.28515625" style="138" bestFit="1" customWidth="1"/>
    <col min="10769" max="10769" width="11.5703125" style="138" bestFit="1" customWidth="1"/>
    <col min="10770" max="10770" width="13.85546875" style="138" bestFit="1" customWidth="1"/>
    <col min="10771" max="10771" width="16" style="138" bestFit="1" customWidth="1"/>
    <col min="10772" max="10772" width="15.140625" style="138" customWidth="1"/>
    <col min="10773" max="11009" width="9.140625" style="138"/>
    <col min="11010" max="11010" width="34.7109375" style="138" customWidth="1"/>
    <col min="11011" max="11011" width="20.85546875" style="138" customWidth="1"/>
    <col min="11012" max="11013" width="10.7109375" style="138" customWidth="1"/>
    <col min="11014" max="11014" width="11.5703125" style="138" customWidth="1"/>
    <col min="11015" max="11015" width="11" style="138" customWidth="1"/>
    <col min="11016" max="11016" width="11.140625" style="138" customWidth="1"/>
    <col min="11017" max="11017" width="11" style="138" customWidth="1"/>
    <col min="11018" max="11018" width="11.140625" style="138" customWidth="1"/>
    <col min="11019" max="11020" width="10.7109375" style="138" customWidth="1"/>
    <col min="11021" max="11022" width="10.85546875" style="138" customWidth="1"/>
    <col min="11023" max="11023" width="11" style="138" customWidth="1"/>
    <col min="11024" max="11024" width="13.28515625" style="138" bestFit="1" customWidth="1"/>
    <col min="11025" max="11025" width="11.5703125" style="138" bestFit="1" customWidth="1"/>
    <col min="11026" max="11026" width="13.85546875" style="138" bestFit="1" customWidth="1"/>
    <col min="11027" max="11027" width="16" style="138" bestFit="1" customWidth="1"/>
    <col min="11028" max="11028" width="15.140625" style="138" customWidth="1"/>
    <col min="11029" max="11265" width="9.140625" style="138"/>
    <col min="11266" max="11266" width="34.7109375" style="138" customWidth="1"/>
    <col min="11267" max="11267" width="20.85546875" style="138" customWidth="1"/>
    <col min="11268" max="11269" width="10.7109375" style="138" customWidth="1"/>
    <col min="11270" max="11270" width="11.5703125" style="138" customWidth="1"/>
    <col min="11271" max="11271" width="11" style="138" customWidth="1"/>
    <col min="11272" max="11272" width="11.140625" style="138" customWidth="1"/>
    <col min="11273" max="11273" width="11" style="138" customWidth="1"/>
    <col min="11274" max="11274" width="11.140625" style="138" customWidth="1"/>
    <col min="11275" max="11276" width="10.7109375" style="138" customWidth="1"/>
    <col min="11277" max="11278" width="10.85546875" style="138" customWidth="1"/>
    <col min="11279" max="11279" width="11" style="138" customWidth="1"/>
    <col min="11280" max="11280" width="13.28515625" style="138" bestFit="1" customWidth="1"/>
    <col min="11281" max="11281" width="11.5703125" style="138" bestFit="1" customWidth="1"/>
    <col min="11282" max="11282" width="13.85546875" style="138" bestFit="1" customWidth="1"/>
    <col min="11283" max="11283" width="16" style="138" bestFit="1" customWidth="1"/>
    <col min="11284" max="11284" width="15.140625" style="138" customWidth="1"/>
    <col min="11285" max="11521" width="9.140625" style="138"/>
    <col min="11522" max="11522" width="34.7109375" style="138" customWidth="1"/>
    <col min="11523" max="11523" width="20.85546875" style="138" customWidth="1"/>
    <col min="11524" max="11525" width="10.7109375" style="138" customWidth="1"/>
    <col min="11526" max="11526" width="11.5703125" style="138" customWidth="1"/>
    <col min="11527" max="11527" width="11" style="138" customWidth="1"/>
    <col min="11528" max="11528" width="11.140625" style="138" customWidth="1"/>
    <col min="11529" max="11529" width="11" style="138" customWidth="1"/>
    <col min="11530" max="11530" width="11.140625" style="138" customWidth="1"/>
    <col min="11531" max="11532" width="10.7109375" style="138" customWidth="1"/>
    <col min="11533" max="11534" width="10.85546875" style="138" customWidth="1"/>
    <col min="11535" max="11535" width="11" style="138" customWidth="1"/>
    <col min="11536" max="11536" width="13.28515625" style="138" bestFit="1" customWidth="1"/>
    <col min="11537" max="11537" width="11.5703125" style="138" bestFit="1" customWidth="1"/>
    <col min="11538" max="11538" width="13.85546875" style="138" bestFit="1" customWidth="1"/>
    <col min="11539" max="11539" width="16" style="138" bestFit="1" customWidth="1"/>
    <col min="11540" max="11540" width="15.140625" style="138" customWidth="1"/>
    <col min="11541" max="11777" width="9.140625" style="138"/>
    <col min="11778" max="11778" width="34.7109375" style="138" customWidth="1"/>
    <col min="11779" max="11779" width="20.85546875" style="138" customWidth="1"/>
    <col min="11780" max="11781" width="10.7109375" style="138" customWidth="1"/>
    <col min="11782" max="11782" width="11.5703125" style="138" customWidth="1"/>
    <col min="11783" max="11783" width="11" style="138" customWidth="1"/>
    <col min="11784" max="11784" width="11.140625" style="138" customWidth="1"/>
    <col min="11785" max="11785" width="11" style="138" customWidth="1"/>
    <col min="11786" max="11786" width="11.140625" style="138" customWidth="1"/>
    <col min="11787" max="11788" width="10.7109375" style="138" customWidth="1"/>
    <col min="11789" max="11790" width="10.85546875" style="138" customWidth="1"/>
    <col min="11791" max="11791" width="11" style="138" customWidth="1"/>
    <col min="11792" max="11792" width="13.28515625" style="138" bestFit="1" customWidth="1"/>
    <col min="11793" max="11793" width="11.5703125" style="138" bestFit="1" customWidth="1"/>
    <col min="11794" max="11794" width="13.85546875" style="138" bestFit="1" customWidth="1"/>
    <col min="11795" max="11795" width="16" style="138" bestFit="1" customWidth="1"/>
    <col min="11796" max="11796" width="15.140625" style="138" customWidth="1"/>
    <col min="11797" max="12033" width="9.140625" style="138"/>
    <col min="12034" max="12034" width="34.7109375" style="138" customWidth="1"/>
    <col min="12035" max="12035" width="20.85546875" style="138" customWidth="1"/>
    <col min="12036" max="12037" width="10.7109375" style="138" customWidth="1"/>
    <col min="12038" max="12038" width="11.5703125" style="138" customWidth="1"/>
    <col min="12039" max="12039" width="11" style="138" customWidth="1"/>
    <col min="12040" max="12040" width="11.140625" style="138" customWidth="1"/>
    <col min="12041" max="12041" width="11" style="138" customWidth="1"/>
    <col min="12042" max="12042" width="11.140625" style="138" customWidth="1"/>
    <col min="12043" max="12044" width="10.7109375" style="138" customWidth="1"/>
    <col min="12045" max="12046" width="10.85546875" style="138" customWidth="1"/>
    <col min="12047" max="12047" width="11" style="138" customWidth="1"/>
    <col min="12048" max="12048" width="13.28515625" style="138" bestFit="1" customWidth="1"/>
    <col min="12049" max="12049" width="11.5703125" style="138" bestFit="1" customWidth="1"/>
    <col min="12050" max="12050" width="13.85546875" style="138" bestFit="1" customWidth="1"/>
    <col min="12051" max="12051" width="16" style="138" bestFit="1" customWidth="1"/>
    <col min="12052" max="12052" width="15.140625" style="138" customWidth="1"/>
    <col min="12053" max="12289" width="9.140625" style="138"/>
    <col min="12290" max="12290" width="34.7109375" style="138" customWidth="1"/>
    <col min="12291" max="12291" width="20.85546875" style="138" customWidth="1"/>
    <col min="12292" max="12293" width="10.7109375" style="138" customWidth="1"/>
    <col min="12294" max="12294" width="11.5703125" style="138" customWidth="1"/>
    <col min="12295" max="12295" width="11" style="138" customWidth="1"/>
    <col min="12296" max="12296" width="11.140625" style="138" customWidth="1"/>
    <col min="12297" max="12297" width="11" style="138" customWidth="1"/>
    <col min="12298" max="12298" width="11.140625" style="138" customWidth="1"/>
    <col min="12299" max="12300" width="10.7109375" style="138" customWidth="1"/>
    <col min="12301" max="12302" width="10.85546875" style="138" customWidth="1"/>
    <col min="12303" max="12303" width="11" style="138" customWidth="1"/>
    <col min="12304" max="12304" width="13.28515625" style="138" bestFit="1" customWidth="1"/>
    <col min="12305" max="12305" width="11.5703125" style="138" bestFit="1" customWidth="1"/>
    <col min="12306" max="12306" width="13.85546875" style="138" bestFit="1" customWidth="1"/>
    <col min="12307" max="12307" width="16" style="138" bestFit="1" customWidth="1"/>
    <col min="12308" max="12308" width="15.140625" style="138" customWidth="1"/>
    <col min="12309" max="12545" width="9.140625" style="138"/>
    <col min="12546" max="12546" width="34.7109375" style="138" customWidth="1"/>
    <col min="12547" max="12547" width="20.85546875" style="138" customWidth="1"/>
    <col min="12548" max="12549" width="10.7109375" style="138" customWidth="1"/>
    <col min="12550" max="12550" width="11.5703125" style="138" customWidth="1"/>
    <col min="12551" max="12551" width="11" style="138" customWidth="1"/>
    <col min="12552" max="12552" width="11.140625" style="138" customWidth="1"/>
    <col min="12553" max="12553" width="11" style="138" customWidth="1"/>
    <col min="12554" max="12554" width="11.140625" style="138" customWidth="1"/>
    <col min="12555" max="12556" width="10.7109375" style="138" customWidth="1"/>
    <col min="12557" max="12558" width="10.85546875" style="138" customWidth="1"/>
    <col min="12559" max="12559" width="11" style="138" customWidth="1"/>
    <col min="12560" max="12560" width="13.28515625" style="138" bestFit="1" customWidth="1"/>
    <col min="12561" max="12561" width="11.5703125" style="138" bestFit="1" customWidth="1"/>
    <col min="12562" max="12562" width="13.85546875" style="138" bestFit="1" customWidth="1"/>
    <col min="12563" max="12563" width="16" style="138" bestFit="1" customWidth="1"/>
    <col min="12564" max="12564" width="15.140625" style="138" customWidth="1"/>
    <col min="12565" max="12801" width="9.140625" style="138"/>
    <col min="12802" max="12802" width="34.7109375" style="138" customWidth="1"/>
    <col min="12803" max="12803" width="20.85546875" style="138" customWidth="1"/>
    <col min="12804" max="12805" width="10.7109375" style="138" customWidth="1"/>
    <col min="12806" max="12806" width="11.5703125" style="138" customWidth="1"/>
    <col min="12807" max="12807" width="11" style="138" customWidth="1"/>
    <col min="12808" max="12808" width="11.140625" style="138" customWidth="1"/>
    <col min="12809" max="12809" width="11" style="138" customWidth="1"/>
    <col min="12810" max="12810" width="11.140625" style="138" customWidth="1"/>
    <col min="12811" max="12812" width="10.7109375" style="138" customWidth="1"/>
    <col min="12813" max="12814" width="10.85546875" style="138" customWidth="1"/>
    <col min="12815" max="12815" width="11" style="138" customWidth="1"/>
    <col min="12816" max="12816" width="13.28515625" style="138" bestFit="1" customWidth="1"/>
    <col min="12817" max="12817" width="11.5703125" style="138" bestFit="1" customWidth="1"/>
    <col min="12818" max="12818" width="13.85546875" style="138" bestFit="1" customWidth="1"/>
    <col min="12819" max="12819" width="16" style="138" bestFit="1" customWidth="1"/>
    <col min="12820" max="12820" width="15.140625" style="138" customWidth="1"/>
    <col min="12821" max="13057" width="9.140625" style="138"/>
    <col min="13058" max="13058" width="34.7109375" style="138" customWidth="1"/>
    <col min="13059" max="13059" width="20.85546875" style="138" customWidth="1"/>
    <col min="13060" max="13061" width="10.7109375" style="138" customWidth="1"/>
    <col min="13062" max="13062" width="11.5703125" style="138" customWidth="1"/>
    <col min="13063" max="13063" width="11" style="138" customWidth="1"/>
    <col min="13064" max="13064" width="11.140625" style="138" customWidth="1"/>
    <col min="13065" max="13065" width="11" style="138" customWidth="1"/>
    <col min="13066" max="13066" width="11.140625" style="138" customWidth="1"/>
    <col min="13067" max="13068" width="10.7109375" style="138" customWidth="1"/>
    <col min="13069" max="13070" width="10.85546875" style="138" customWidth="1"/>
    <col min="13071" max="13071" width="11" style="138" customWidth="1"/>
    <col min="13072" max="13072" width="13.28515625" style="138" bestFit="1" customWidth="1"/>
    <col min="13073" max="13073" width="11.5703125" style="138" bestFit="1" customWidth="1"/>
    <col min="13074" max="13074" width="13.85546875" style="138" bestFit="1" customWidth="1"/>
    <col min="13075" max="13075" width="16" style="138" bestFit="1" customWidth="1"/>
    <col min="13076" max="13076" width="15.140625" style="138" customWidth="1"/>
    <col min="13077" max="13313" width="9.140625" style="138"/>
    <col min="13314" max="13314" width="34.7109375" style="138" customWidth="1"/>
    <col min="13315" max="13315" width="20.85546875" style="138" customWidth="1"/>
    <col min="13316" max="13317" width="10.7109375" style="138" customWidth="1"/>
    <col min="13318" max="13318" width="11.5703125" style="138" customWidth="1"/>
    <col min="13319" max="13319" width="11" style="138" customWidth="1"/>
    <col min="13320" max="13320" width="11.140625" style="138" customWidth="1"/>
    <col min="13321" max="13321" width="11" style="138" customWidth="1"/>
    <col min="13322" max="13322" width="11.140625" style="138" customWidth="1"/>
    <col min="13323" max="13324" width="10.7109375" style="138" customWidth="1"/>
    <col min="13325" max="13326" width="10.85546875" style="138" customWidth="1"/>
    <col min="13327" max="13327" width="11" style="138" customWidth="1"/>
    <col min="13328" max="13328" width="13.28515625" style="138" bestFit="1" customWidth="1"/>
    <col min="13329" max="13329" width="11.5703125" style="138" bestFit="1" customWidth="1"/>
    <col min="13330" max="13330" width="13.85546875" style="138" bestFit="1" customWidth="1"/>
    <col min="13331" max="13331" width="16" style="138" bestFit="1" customWidth="1"/>
    <col min="13332" max="13332" width="15.140625" style="138" customWidth="1"/>
    <col min="13333" max="13569" width="9.140625" style="138"/>
    <col min="13570" max="13570" width="34.7109375" style="138" customWidth="1"/>
    <col min="13571" max="13571" width="20.85546875" style="138" customWidth="1"/>
    <col min="13572" max="13573" width="10.7109375" style="138" customWidth="1"/>
    <col min="13574" max="13574" width="11.5703125" style="138" customWidth="1"/>
    <col min="13575" max="13575" width="11" style="138" customWidth="1"/>
    <col min="13576" max="13576" width="11.140625" style="138" customWidth="1"/>
    <col min="13577" max="13577" width="11" style="138" customWidth="1"/>
    <col min="13578" max="13578" width="11.140625" style="138" customWidth="1"/>
    <col min="13579" max="13580" width="10.7109375" style="138" customWidth="1"/>
    <col min="13581" max="13582" width="10.85546875" style="138" customWidth="1"/>
    <col min="13583" max="13583" width="11" style="138" customWidth="1"/>
    <col min="13584" max="13584" width="13.28515625" style="138" bestFit="1" customWidth="1"/>
    <col min="13585" max="13585" width="11.5703125" style="138" bestFit="1" customWidth="1"/>
    <col min="13586" max="13586" width="13.85546875" style="138" bestFit="1" customWidth="1"/>
    <col min="13587" max="13587" width="16" style="138" bestFit="1" customWidth="1"/>
    <col min="13588" max="13588" width="15.140625" style="138" customWidth="1"/>
    <col min="13589" max="13825" width="9.140625" style="138"/>
    <col min="13826" max="13826" width="34.7109375" style="138" customWidth="1"/>
    <col min="13827" max="13827" width="20.85546875" style="138" customWidth="1"/>
    <col min="13828" max="13829" width="10.7109375" style="138" customWidth="1"/>
    <col min="13830" max="13830" width="11.5703125" style="138" customWidth="1"/>
    <col min="13831" max="13831" width="11" style="138" customWidth="1"/>
    <col min="13832" max="13832" width="11.140625" style="138" customWidth="1"/>
    <col min="13833" max="13833" width="11" style="138" customWidth="1"/>
    <col min="13834" max="13834" width="11.140625" style="138" customWidth="1"/>
    <col min="13835" max="13836" width="10.7109375" style="138" customWidth="1"/>
    <col min="13837" max="13838" width="10.85546875" style="138" customWidth="1"/>
    <col min="13839" max="13839" width="11" style="138" customWidth="1"/>
    <col min="13840" max="13840" width="13.28515625" style="138" bestFit="1" customWidth="1"/>
    <col min="13841" max="13841" width="11.5703125" style="138" bestFit="1" customWidth="1"/>
    <col min="13842" max="13842" width="13.85546875" style="138" bestFit="1" customWidth="1"/>
    <col min="13843" max="13843" width="16" style="138" bestFit="1" customWidth="1"/>
    <col min="13844" max="13844" width="15.140625" style="138" customWidth="1"/>
    <col min="13845" max="14081" width="9.140625" style="138"/>
    <col min="14082" max="14082" width="34.7109375" style="138" customWidth="1"/>
    <col min="14083" max="14083" width="20.85546875" style="138" customWidth="1"/>
    <col min="14084" max="14085" width="10.7109375" style="138" customWidth="1"/>
    <col min="14086" max="14086" width="11.5703125" style="138" customWidth="1"/>
    <col min="14087" max="14087" width="11" style="138" customWidth="1"/>
    <col min="14088" max="14088" width="11.140625" style="138" customWidth="1"/>
    <col min="14089" max="14089" width="11" style="138" customWidth="1"/>
    <col min="14090" max="14090" width="11.140625" style="138" customWidth="1"/>
    <col min="14091" max="14092" width="10.7109375" style="138" customWidth="1"/>
    <col min="14093" max="14094" width="10.85546875" style="138" customWidth="1"/>
    <col min="14095" max="14095" width="11" style="138" customWidth="1"/>
    <col min="14096" max="14096" width="13.28515625" style="138" bestFit="1" customWidth="1"/>
    <col min="14097" max="14097" width="11.5703125" style="138" bestFit="1" customWidth="1"/>
    <col min="14098" max="14098" width="13.85546875" style="138" bestFit="1" customWidth="1"/>
    <col min="14099" max="14099" width="16" style="138" bestFit="1" customWidth="1"/>
    <col min="14100" max="14100" width="15.140625" style="138" customWidth="1"/>
    <col min="14101" max="14337" width="9.140625" style="138"/>
    <col min="14338" max="14338" width="34.7109375" style="138" customWidth="1"/>
    <col min="14339" max="14339" width="20.85546875" style="138" customWidth="1"/>
    <col min="14340" max="14341" width="10.7109375" style="138" customWidth="1"/>
    <col min="14342" max="14342" width="11.5703125" style="138" customWidth="1"/>
    <col min="14343" max="14343" width="11" style="138" customWidth="1"/>
    <col min="14344" max="14344" width="11.140625" style="138" customWidth="1"/>
    <col min="14345" max="14345" width="11" style="138" customWidth="1"/>
    <col min="14346" max="14346" width="11.140625" style="138" customWidth="1"/>
    <col min="14347" max="14348" width="10.7109375" style="138" customWidth="1"/>
    <col min="14349" max="14350" width="10.85546875" style="138" customWidth="1"/>
    <col min="14351" max="14351" width="11" style="138" customWidth="1"/>
    <col min="14352" max="14352" width="13.28515625" style="138" bestFit="1" customWidth="1"/>
    <col min="14353" max="14353" width="11.5703125" style="138" bestFit="1" customWidth="1"/>
    <col min="14354" max="14354" width="13.85546875" style="138" bestFit="1" customWidth="1"/>
    <col min="14355" max="14355" width="16" style="138" bestFit="1" customWidth="1"/>
    <col min="14356" max="14356" width="15.140625" style="138" customWidth="1"/>
    <col min="14357" max="14593" width="9.140625" style="138"/>
    <col min="14594" max="14594" width="34.7109375" style="138" customWidth="1"/>
    <col min="14595" max="14595" width="20.85546875" style="138" customWidth="1"/>
    <col min="14596" max="14597" width="10.7109375" style="138" customWidth="1"/>
    <col min="14598" max="14598" width="11.5703125" style="138" customWidth="1"/>
    <col min="14599" max="14599" width="11" style="138" customWidth="1"/>
    <col min="14600" max="14600" width="11.140625" style="138" customWidth="1"/>
    <col min="14601" max="14601" width="11" style="138" customWidth="1"/>
    <col min="14602" max="14602" width="11.140625" style="138" customWidth="1"/>
    <col min="14603" max="14604" width="10.7109375" style="138" customWidth="1"/>
    <col min="14605" max="14606" width="10.85546875" style="138" customWidth="1"/>
    <col min="14607" max="14607" width="11" style="138" customWidth="1"/>
    <col min="14608" max="14608" width="13.28515625" style="138" bestFit="1" customWidth="1"/>
    <col min="14609" max="14609" width="11.5703125" style="138" bestFit="1" customWidth="1"/>
    <col min="14610" max="14610" width="13.85546875" style="138" bestFit="1" customWidth="1"/>
    <col min="14611" max="14611" width="16" style="138" bestFit="1" customWidth="1"/>
    <col min="14612" max="14612" width="15.140625" style="138" customWidth="1"/>
    <col min="14613" max="14849" width="9.140625" style="138"/>
    <col min="14850" max="14850" width="34.7109375" style="138" customWidth="1"/>
    <col min="14851" max="14851" width="20.85546875" style="138" customWidth="1"/>
    <col min="14852" max="14853" width="10.7109375" style="138" customWidth="1"/>
    <col min="14854" max="14854" width="11.5703125" style="138" customWidth="1"/>
    <col min="14855" max="14855" width="11" style="138" customWidth="1"/>
    <col min="14856" max="14856" width="11.140625" style="138" customWidth="1"/>
    <col min="14857" max="14857" width="11" style="138" customWidth="1"/>
    <col min="14858" max="14858" width="11.140625" style="138" customWidth="1"/>
    <col min="14859" max="14860" width="10.7109375" style="138" customWidth="1"/>
    <col min="14861" max="14862" width="10.85546875" style="138" customWidth="1"/>
    <col min="14863" max="14863" width="11" style="138" customWidth="1"/>
    <col min="14864" max="14864" width="13.28515625" style="138" bestFit="1" customWidth="1"/>
    <col min="14865" max="14865" width="11.5703125" style="138" bestFit="1" customWidth="1"/>
    <col min="14866" max="14866" width="13.85546875" style="138" bestFit="1" customWidth="1"/>
    <col min="14867" max="14867" width="16" style="138" bestFit="1" customWidth="1"/>
    <col min="14868" max="14868" width="15.140625" style="138" customWidth="1"/>
    <col min="14869" max="15105" width="9.140625" style="138"/>
    <col min="15106" max="15106" width="34.7109375" style="138" customWidth="1"/>
    <col min="15107" max="15107" width="20.85546875" style="138" customWidth="1"/>
    <col min="15108" max="15109" width="10.7109375" style="138" customWidth="1"/>
    <col min="15110" max="15110" width="11.5703125" style="138" customWidth="1"/>
    <col min="15111" max="15111" width="11" style="138" customWidth="1"/>
    <col min="15112" max="15112" width="11.140625" style="138" customWidth="1"/>
    <col min="15113" max="15113" width="11" style="138" customWidth="1"/>
    <col min="15114" max="15114" width="11.140625" style="138" customWidth="1"/>
    <col min="15115" max="15116" width="10.7109375" style="138" customWidth="1"/>
    <col min="15117" max="15118" width="10.85546875" style="138" customWidth="1"/>
    <col min="15119" max="15119" width="11" style="138" customWidth="1"/>
    <col min="15120" max="15120" width="13.28515625" style="138" bestFit="1" customWidth="1"/>
    <col min="15121" max="15121" width="11.5703125" style="138" bestFit="1" customWidth="1"/>
    <col min="15122" max="15122" width="13.85546875" style="138" bestFit="1" customWidth="1"/>
    <col min="15123" max="15123" width="16" style="138" bestFit="1" customWidth="1"/>
    <col min="15124" max="15124" width="15.140625" style="138" customWidth="1"/>
    <col min="15125" max="15361" width="9.140625" style="138"/>
    <col min="15362" max="15362" width="34.7109375" style="138" customWidth="1"/>
    <col min="15363" max="15363" width="20.85546875" style="138" customWidth="1"/>
    <col min="15364" max="15365" width="10.7109375" style="138" customWidth="1"/>
    <col min="15366" max="15366" width="11.5703125" style="138" customWidth="1"/>
    <col min="15367" max="15367" width="11" style="138" customWidth="1"/>
    <col min="15368" max="15368" width="11.140625" style="138" customWidth="1"/>
    <col min="15369" max="15369" width="11" style="138" customWidth="1"/>
    <col min="15370" max="15370" width="11.140625" style="138" customWidth="1"/>
    <col min="15371" max="15372" width="10.7109375" style="138" customWidth="1"/>
    <col min="15373" max="15374" width="10.85546875" style="138" customWidth="1"/>
    <col min="15375" max="15375" width="11" style="138" customWidth="1"/>
    <col min="15376" max="15376" width="13.28515625" style="138" bestFit="1" customWidth="1"/>
    <col min="15377" max="15377" width="11.5703125" style="138" bestFit="1" customWidth="1"/>
    <col min="15378" max="15378" width="13.85546875" style="138" bestFit="1" customWidth="1"/>
    <col min="15379" max="15379" width="16" style="138" bestFit="1" customWidth="1"/>
    <col min="15380" max="15380" width="15.140625" style="138" customWidth="1"/>
    <col min="15381" max="15617" width="9.140625" style="138"/>
    <col min="15618" max="15618" width="34.7109375" style="138" customWidth="1"/>
    <col min="15619" max="15619" width="20.85546875" style="138" customWidth="1"/>
    <col min="15620" max="15621" width="10.7109375" style="138" customWidth="1"/>
    <col min="15622" max="15622" width="11.5703125" style="138" customWidth="1"/>
    <col min="15623" max="15623" width="11" style="138" customWidth="1"/>
    <col min="15624" max="15624" width="11.140625" style="138" customWidth="1"/>
    <col min="15625" max="15625" width="11" style="138" customWidth="1"/>
    <col min="15626" max="15626" width="11.140625" style="138" customWidth="1"/>
    <col min="15627" max="15628" width="10.7109375" style="138" customWidth="1"/>
    <col min="15629" max="15630" width="10.85546875" style="138" customWidth="1"/>
    <col min="15631" max="15631" width="11" style="138" customWidth="1"/>
    <col min="15632" max="15632" width="13.28515625" style="138" bestFit="1" customWidth="1"/>
    <col min="15633" max="15633" width="11.5703125" style="138" bestFit="1" customWidth="1"/>
    <col min="15634" max="15634" width="13.85546875" style="138" bestFit="1" customWidth="1"/>
    <col min="15635" max="15635" width="16" style="138" bestFit="1" customWidth="1"/>
    <col min="15636" max="15636" width="15.140625" style="138" customWidth="1"/>
    <col min="15637" max="15873" width="9.140625" style="138"/>
    <col min="15874" max="15874" width="34.7109375" style="138" customWidth="1"/>
    <col min="15875" max="15875" width="20.85546875" style="138" customWidth="1"/>
    <col min="15876" max="15877" width="10.7109375" style="138" customWidth="1"/>
    <col min="15878" max="15878" width="11.5703125" style="138" customWidth="1"/>
    <col min="15879" max="15879" width="11" style="138" customWidth="1"/>
    <col min="15880" max="15880" width="11.140625" style="138" customWidth="1"/>
    <col min="15881" max="15881" width="11" style="138" customWidth="1"/>
    <col min="15882" max="15882" width="11.140625" style="138" customWidth="1"/>
    <col min="15883" max="15884" width="10.7109375" style="138" customWidth="1"/>
    <col min="15885" max="15886" width="10.85546875" style="138" customWidth="1"/>
    <col min="15887" max="15887" width="11" style="138" customWidth="1"/>
    <col min="15888" max="15888" width="13.28515625" style="138" bestFit="1" customWidth="1"/>
    <col min="15889" max="15889" width="11.5703125" style="138" bestFit="1" customWidth="1"/>
    <col min="15890" max="15890" width="13.85546875" style="138" bestFit="1" customWidth="1"/>
    <col min="15891" max="15891" width="16" style="138" bestFit="1" customWidth="1"/>
    <col min="15892" max="15892" width="15.140625" style="138" customWidth="1"/>
    <col min="15893" max="16129" width="9.140625" style="138"/>
    <col min="16130" max="16130" width="34.7109375" style="138" customWidth="1"/>
    <col min="16131" max="16131" width="20.85546875" style="138" customWidth="1"/>
    <col min="16132" max="16133" width="10.7109375" style="138" customWidth="1"/>
    <col min="16134" max="16134" width="11.5703125" style="138" customWidth="1"/>
    <col min="16135" max="16135" width="11" style="138" customWidth="1"/>
    <col min="16136" max="16136" width="11.140625" style="138" customWidth="1"/>
    <col min="16137" max="16137" width="11" style="138" customWidth="1"/>
    <col min="16138" max="16138" width="11.140625" style="138" customWidth="1"/>
    <col min="16139" max="16140" width="10.7109375" style="138" customWidth="1"/>
    <col min="16141" max="16142" width="10.85546875" style="138" customWidth="1"/>
    <col min="16143" max="16143" width="11" style="138" customWidth="1"/>
    <col min="16144" max="16144" width="13.28515625" style="138" bestFit="1" customWidth="1"/>
    <col min="16145" max="16145" width="11.5703125" style="138" bestFit="1" customWidth="1"/>
    <col min="16146" max="16146" width="13.85546875" style="138" bestFit="1" customWidth="1"/>
    <col min="16147" max="16147" width="16" style="138" bestFit="1" customWidth="1"/>
    <col min="16148" max="16148" width="15.140625" style="138" customWidth="1"/>
    <col min="16149" max="16384" width="9.140625" style="138"/>
  </cols>
  <sheetData>
    <row r="2" spans="2:20" ht="24.95" customHeight="1" thickBot="1" x14ac:dyDescent="0.25">
      <c r="B2" s="140" t="s">
        <v>370</v>
      </c>
    </row>
    <row r="3" spans="2:20" ht="24.95" customHeight="1" thickBot="1" x14ac:dyDescent="0.25">
      <c r="B3" s="142" t="s">
        <v>0</v>
      </c>
      <c r="C3" s="142" t="s">
        <v>1</v>
      </c>
      <c r="D3" s="266">
        <v>44105</v>
      </c>
      <c r="E3" s="266">
        <v>44137</v>
      </c>
      <c r="F3" s="266">
        <v>44169</v>
      </c>
      <c r="G3" s="266">
        <v>44201</v>
      </c>
      <c r="H3" s="266">
        <v>44233</v>
      </c>
      <c r="I3" s="266">
        <v>44265</v>
      </c>
      <c r="J3" s="266">
        <v>44297</v>
      </c>
      <c r="K3" s="266">
        <v>44329</v>
      </c>
      <c r="L3" s="266">
        <v>44361</v>
      </c>
      <c r="M3" s="266">
        <v>44393</v>
      </c>
      <c r="N3" s="266">
        <v>44425</v>
      </c>
      <c r="O3" s="266">
        <v>44457</v>
      </c>
      <c r="P3" s="531" t="s">
        <v>309</v>
      </c>
      <c r="Q3" s="532" t="s">
        <v>310</v>
      </c>
      <c r="R3" s="533" t="s">
        <v>311</v>
      </c>
      <c r="S3" s="147" t="s">
        <v>312</v>
      </c>
      <c r="T3" s="147" t="s">
        <v>171</v>
      </c>
    </row>
    <row r="4" spans="2:20" ht="24.95" customHeight="1" x14ac:dyDescent="0.2">
      <c r="B4" s="149" t="s">
        <v>5</v>
      </c>
      <c r="C4" s="150"/>
      <c r="D4" s="151">
        <v>6</v>
      </c>
      <c r="E4" s="152">
        <v>3</v>
      </c>
      <c r="F4" s="152">
        <v>2</v>
      </c>
      <c r="G4" s="152">
        <v>5</v>
      </c>
      <c r="H4" s="152">
        <v>2</v>
      </c>
      <c r="I4" s="152">
        <v>2</v>
      </c>
      <c r="J4" s="152">
        <v>7</v>
      </c>
      <c r="K4" s="152">
        <v>5</v>
      </c>
      <c r="L4" s="152">
        <v>1</v>
      </c>
      <c r="M4" s="152">
        <v>1</v>
      </c>
      <c r="N4" s="152">
        <v>3</v>
      </c>
      <c r="O4" s="153">
        <v>1</v>
      </c>
      <c r="P4" s="154" t="s">
        <v>7</v>
      </c>
      <c r="Q4" s="155" t="s">
        <v>7</v>
      </c>
      <c r="R4" s="156" t="s">
        <v>7</v>
      </c>
      <c r="S4" s="157" t="s">
        <v>6</v>
      </c>
      <c r="T4" s="157" t="s">
        <v>6</v>
      </c>
    </row>
    <row r="5" spans="2:20" ht="24.95" customHeight="1" x14ac:dyDescent="0.2">
      <c r="B5" s="158" t="s">
        <v>8</v>
      </c>
      <c r="C5" s="159" t="s">
        <v>9</v>
      </c>
      <c r="D5" s="160">
        <v>13.15</v>
      </c>
      <c r="E5" s="161">
        <v>12.5</v>
      </c>
      <c r="F5" s="161">
        <v>12.48</v>
      </c>
      <c r="G5" s="161">
        <v>12.3</v>
      </c>
      <c r="H5" s="161">
        <v>13.05</v>
      </c>
      <c r="I5" s="161">
        <v>12.5</v>
      </c>
      <c r="J5" s="161">
        <v>12.4</v>
      </c>
      <c r="K5" s="161">
        <v>12.3</v>
      </c>
      <c r="L5" s="161">
        <v>13.3</v>
      </c>
      <c r="M5" s="161">
        <v>13.05</v>
      </c>
      <c r="N5" s="161">
        <v>13.15</v>
      </c>
      <c r="O5" s="162">
        <v>13.16</v>
      </c>
      <c r="P5" s="163" t="s">
        <v>7</v>
      </c>
      <c r="Q5" s="164" t="s">
        <v>7</v>
      </c>
      <c r="R5" s="165" t="s">
        <v>7</v>
      </c>
      <c r="S5" s="166" t="s">
        <v>6</v>
      </c>
      <c r="T5" s="166" t="s">
        <v>6</v>
      </c>
    </row>
    <row r="6" spans="2:20" ht="24.95" customHeight="1" x14ac:dyDescent="0.2">
      <c r="B6" s="158" t="s">
        <v>313</v>
      </c>
      <c r="C6" s="159" t="s">
        <v>11</v>
      </c>
      <c r="D6" s="167">
        <v>24.1</v>
      </c>
      <c r="E6" s="168">
        <v>26.4</v>
      </c>
      <c r="F6" s="168">
        <v>26.2</v>
      </c>
      <c r="G6" s="168">
        <v>22.9</v>
      </c>
      <c r="H6" s="168">
        <v>22.6</v>
      </c>
      <c r="I6" s="169">
        <v>23.6</v>
      </c>
      <c r="J6" s="161">
        <v>28.4</v>
      </c>
      <c r="K6" s="169">
        <v>20.2</v>
      </c>
      <c r="L6" s="169">
        <v>21.7</v>
      </c>
      <c r="M6" s="169">
        <v>20.6</v>
      </c>
      <c r="N6" s="169">
        <v>28.2</v>
      </c>
      <c r="O6" s="170">
        <v>28.7</v>
      </c>
      <c r="P6" s="171">
        <f>MAX(D6:O6)</f>
        <v>28.7</v>
      </c>
      <c r="Q6" s="172">
        <f>MIN(D6:O6)</f>
        <v>20.2</v>
      </c>
      <c r="R6" s="173">
        <f>AVERAGE(D6:O6)</f>
        <v>24.466666666666665</v>
      </c>
      <c r="S6" s="166" t="s">
        <v>6</v>
      </c>
      <c r="T6" s="166" t="s">
        <v>6</v>
      </c>
    </row>
    <row r="7" spans="2:20" ht="24.95" customHeight="1" x14ac:dyDescent="0.2">
      <c r="B7" s="174" t="s">
        <v>12</v>
      </c>
      <c r="C7" s="175" t="s">
        <v>13</v>
      </c>
      <c r="D7" s="167">
        <v>8</v>
      </c>
      <c r="E7" s="168">
        <v>26</v>
      </c>
      <c r="F7" s="168">
        <v>6</v>
      </c>
      <c r="G7" s="168">
        <v>3</v>
      </c>
      <c r="H7" s="168">
        <v>3</v>
      </c>
      <c r="I7" s="176">
        <v>4</v>
      </c>
      <c r="J7" s="161">
        <v>3</v>
      </c>
      <c r="K7" s="176">
        <v>13</v>
      </c>
      <c r="L7" s="176">
        <v>4</v>
      </c>
      <c r="M7" s="176">
        <v>5</v>
      </c>
      <c r="N7" s="176">
        <v>5</v>
      </c>
      <c r="O7" s="170">
        <v>4</v>
      </c>
      <c r="P7" s="177">
        <f>MAX(D7:O7)</f>
        <v>26</v>
      </c>
      <c r="Q7" s="178">
        <f>MIN(D7:O7)</f>
        <v>3</v>
      </c>
      <c r="R7" s="179">
        <f>AVERAGE(D7:O7)</f>
        <v>7</v>
      </c>
      <c r="S7" s="180" t="s">
        <v>7</v>
      </c>
      <c r="T7" s="180" t="s">
        <v>7</v>
      </c>
    </row>
    <row r="8" spans="2:20" ht="24.95" customHeight="1" x14ac:dyDescent="0.2">
      <c r="B8" s="174" t="s">
        <v>14</v>
      </c>
      <c r="C8" s="175"/>
      <c r="D8" s="167" t="s">
        <v>61</v>
      </c>
      <c r="E8" s="168" t="s">
        <v>61</v>
      </c>
      <c r="F8" s="168" t="s">
        <v>61</v>
      </c>
      <c r="G8" s="168" t="s">
        <v>61</v>
      </c>
      <c r="H8" s="168" t="s">
        <v>61</v>
      </c>
      <c r="I8" s="176" t="s">
        <v>61</v>
      </c>
      <c r="J8" s="161" t="s">
        <v>61</v>
      </c>
      <c r="K8" s="176" t="s">
        <v>61</v>
      </c>
      <c r="L8" s="176" t="s">
        <v>61</v>
      </c>
      <c r="M8" s="176" t="s">
        <v>61</v>
      </c>
      <c r="N8" s="176" t="s">
        <v>61</v>
      </c>
      <c r="O8" s="170" t="s">
        <v>61</v>
      </c>
      <c r="P8" s="171" t="s">
        <v>61</v>
      </c>
      <c r="Q8" s="172" t="s">
        <v>61</v>
      </c>
      <c r="R8" s="173" t="s">
        <v>61</v>
      </c>
      <c r="S8" s="180" t="s">
        <v>7</v>
      </c>
      <c r="T8" s="180" t="s">
        <v>7</v>
      </c>
    </row>
    <row r="9" spans="2:20" ht="24.95" customHeight="1" x14ac:dyDescent="0.2">
      <c r="B9" s="174" t="s">
        <v>358</v>
      </c>
      <c r="C9" s="175" t="s">
        <v>315</v>
      </c>
      <c r="D9" s="167">
        <v>21.8</v>
      </c>
      <c r="E9" s="168">
        <v>72.8</v>
      </c>
      <c r="F9" s="181">
        <v>3.94</v>
      </c>
      <c r="G9" s="168">
        <v>5.89</v>
      </c>
      <c r="H9" s="168">
        <v>5.97</v>
      </c>
      <c r="I9" s="181">
        <v>3.35</v>
      </c>
      <c r="J9" s="161">
        <v>2.65</v>
      </c>
      <c r="K9" s="181">
        <v>51</v>
      </c>
      <c r="L9" s="181">
        <v>8.5</v>
      </c>
      <c r="M9" s="181">
        <v>5.41</v>
      </c>
      <c r="N9" s="181">
        <v>20.399999999999999</v>
      </c>
      <c r="O9" s="170">
        <v>14.7</v>
      </c>
      <c r="P9" s="171">
        <f t="shared" ref="P9:P34" si="0">MAX(D9:O9)</f>
        <v>72.8</v>
      </c>
      <c r="Q9" s="172">
        <f t="shared" ref="Q9:Q23" si="1">MIN(D9:O9)</f>
        <v>2.65</v>
      </c>
      <c r="R9" s="173">
        <f t="shared" ref="R9:R33" si="2">AVERAGE(D9:O9)</f>
        <v>18.034166666666664</v>
      </c>
      <c r="S9" s="180" t="s">
        <v>7</v>
      </c>
      <c r="T9" s="180" t="s">
        <v>7</v>
      </c>
    </row>
    <row r="10" spans="2:20" ht="24.95" customHeight="1" x14ac:dyDescent="0.2">
      <c r="B10" s="174" t="s">
        <v>16</v>
      </c>
      <c r="C10" s="175"/>
      <c r="D10" s="182">
        <v>7.61</v>
      </c>
      <c r="E10" s="181">
        <v>7.88</v>
      </c>
      <c r="F10" s="181">
        <v>7.96</v>
      </c>
      <c r="G10" s="168">
        <v>7.98</v>
      </c>
      <c r="H10" s="168">
        <v>7.72</v>
      </c>
      <c r="I10" s="181">
        <v>7.81</v>
      </c>
      <c r="J10" s="161">
        <v>7.82</v>
      </c>
      <c r="K10" s="181">
        <v>7.88</v>
      </c>
      <c r="L10" s="181">
        <v>7.6</v>
      </c>
      <c r="M10" s="181">
        <v>7.93</v>
      </c>
      <c r="N10" s="181">
        <v>8.06</v>
      </c>
      <c r="O10" s="170">
        <v>7.47</v>
      </c>
      <c r="P10" s="163">
        <f t="shared" si="0"/>
        <v>8.06</v>
      </c>
      <c r="Q10" s="164">
        <f t="shared" si="1"/>
        <v>7.47</v>
      </c>
      <c r="R10" s="165">
        <f t="shared" si="2"/>
        <v>7.81</v>
      </c>
      <c r="S10" s="166" t="s">
        <v>17</v>
      </c>
      <c r="T10" s="166" t="s">
        <v>6</v>
      </c>
    </row>
    <row r="11" spans="2:20" ht="24.95" customHeight="1" x14ac:dyDescent="0.2">
      <c r="B11" s="174" t="s">
        <v>359</v>
      </c>
      <c r="C11" s="183" t="s">
        <v>19</v>
      </c>
      <c r="D11" s="167">
        <v>242</v>
      </c>
      <c r="E11" s="168">
        <v>266</v>
      </c>
      <c r="F11" s="168">
        <v>258</v>
      </c>
      <c r="G11" s="168">
        <v>245</v>
      </c>
      <c r="H11" s="168">
        <v>242</v>
      </c>
      <c r="I11" s="176">
        <v>227</v>
      </c>
      <c r="J11" s="184">
        <v>209</v>
      </c>
      <c r="K11" s="176">
        <v>226</v>
      </c>
      <c r="L11" s="176">
        <v>222</v>
      </c>
      <c r="M11" s="176">
        <v>245</v>
      </c>
      <c r="N11" s="176">
        <v>231</v>
      </c>
      <c r="O11" s="170">
        <v>196</v>
      </c>
      <c r="P11" s="177">
        <f t="shared" si="0"/>
        <v>266</v>
      </c>
      <c r="Q11" s="178">
        <f t="shared" si="1"/>
        <v>196</v>
      </c>
      <c r="R11" s="179">
        <f t="shared" si="2"/>
        <v>234.08333333333334</v>
      </c>
      <c r="S11" s="180" t="s">
        <v>7</v>
      </c>
      <c r="T11" s="180" t="s">
        <v>7</v>
      </c>
    </row>
    <row r="12" spans="2:20" ht="24.95" customHeight="1" x14ac:dyDescent="0.2">
      <c r="B12" s="185" t="s">
        <v>365</v>
      </c>
      <c r="C12" s="186" t="s">
        <v>20</v>
      </c>
      <c r="D12" s="182">
        <v>0.12</v>
      </c>
      <c r="E12" s="181">
        <v>0.14000000000000001</v>
      </c>
      <c r="F12" s="181">
        <v>0.12</v>
      </c>
      <c r="G12" s="187">
        <v>0.12</v>
      </c>
      <c r="H12" s="187">
        <v>0.11</v>
      </c>
      <c r="I12" s="187">
        <v>0.11</v>
      </c>
      <c r="J12" s="188">
        <v>0.1</v>
      </c>
      <c r="K12" s="187">
        <v>0.11</v>
      </c>
      <c r="L12" s="187">
        <v>0.11</v>
      </c>
      <c r="M12" s="187">
        <v>0.11</v>
      </c>
      <c r="N12" s="187">
        <v>0.11</v>
      </c>
      <c r="O12" s="189">
        <v>0.1</v>
      </c>
      <c r="P12" s="163">
        <f t="shared" si="0"/>
        <v>0.14000000000000001</v>
      </c>
      <c r="Q12" s="164">
        <f t="shared" si="1"/>
        <v>0.1</v>
      </c>
      <c r="R12" s="165">
        <f t="shared" si="2"/>
        <v>0.11333333333333336</v>
      </c>
      <c r="S12" s="190" t="s">
        <v>7</v>
      </c>
      <c r="T12" s="180" t="s">
        <v>7</v>
      </c>
    </row>
    <row r="13" spans="2:20" ht="24.95" customHeight="1" x14ac:dyDescent="0.2">
      <c r="B13" s="174" t="s">
        <v>21</v>
      </c>
      <c r="C13" s="175" t="s">
        <v>22</v>
      </c>
      <c r="D13" s="167">
        <v>110</v>
      </c>
      <c r="E13" s="168">
        <v>111</v>
      </c>
      <c r="F13" s="168">
        <v>117</v>
      </c>
      <c r="G13" s="168">
        <v>126</v>
      </c>
      <c r="H13" s="168">
        <v>121</v>
      </c>
      <c r="I13" s="176">
        <v>117</v>
      </c>
      <c r="J13" s="184">
        <v>109</v>
      </c>
      <c r="K13" s="176">
        <v>108</v>
      </c>
      <c r="L13" s="176">
        <v>108</v>
      </c>
      <c r="M13" s="176">
        <v>109</v>
      </c>
      <c r="N13" s="176">
        <v>113</v>
      </c>
      <c r="O13" s="170">
        <v>99</v>
      </c>
      <c r="P13" s="177">
        <f t="shared" si="0"/>
        <v>126</v>
      </c>
      <c r="Q13" s="178">
        <f t="shared" si="1"/>
        <v>99</v>
      </c>
      <c r="R13" s="179">
        <f t="shared" si="2"/>
        <v>112.33333333333333</v>
      </c>
      <c r="S13" s="180" t="s">
        <v>7</v>
      </c>
      <c r="T13" s="180" t="s">
        <v>7</v>
      </c>
    </row>
    <row r="14" spans="2:20" ht="24.95" customHeight="1" x14ac:dyDescent="0.2">
      <c r="B14" s="191" t="s">
        <v>23</v>
      </c>
      <c r="C14" s="175" t="s">
        <v>22</v>
      </c>
      <c r="D14" s="167">
        <v>0</v>
      </c>
      <c r="E14" s="168">
        <v>0</v>
      </c>
      <c r="F14" s="168">
        <v>0</v>
      </c>
      <c r="G14" s="168">
        <v>0</v>
      </c>
      <c r="H14" s="168">
        <v>0</v>
      </c>
      <c r="I14" s="176">
        <v>0</v>
      </c>
      <c r="J14" s="184">
        <v>0.5</v>
      </c>
      <c r="K14" s="176">
        <v>0</v>
      </c>
      <c r="L14" s="176">
        <v>0</v>
      </c>
      <c r="M14" s="176">
        <v>0</v>
      </c>
      <c r="N14" s="176">
        <v>0</v>
      </c>
      <c r="O14" s="170">
        <v>0</v>
      </c>
      <c r="P14" s="177">
        <f t="shared" si="0"/>
        <v>0.5</v>
      </c>
      <c r="Q14" s="178">
        <f t="shared" si="1"/>
        <v>0</v>
      </c>
      <c r="R14" s="179">
        <f t="shared" si="2"/>
        <v>4.1666666666666664E-2</v>
      </c>
      <c r="S14" s="166" t="s">
        <v>6</v>
      </c>
      <c r="T14" s="166" t="s">
        <v>6</v>
      </c>
    </row>
    <row r="15" spans="2:20" ht="24.95" customHeight="1" x14ac:dyDescent="0.2">
      <c r="B15" s="174" t="s">
        <v>24</v>
      </c>
      <c r="C15" s="175" t="s">
        <v>22</v>
      </c>
      <c r="D15" s="167">
        <v>163</v>
      </c>
      <c r="E15" s="168">
        <v>236</v>
      </c>
      <c r="F15" s="168">
        <v>169</v>
      </c>
      <c r="G15" s="168">
        <v>159</v>
      </c>
      <c r="H15" s="168">
        <v>150</v>
      </c>
      <c r="I15" s="176">
        <v>138</v>
      </c>
      <c r="J15" s="184">
        <v>128</v>
      </c>
      <c r="K15" s="176">
        <v>172</v>
      </c>
      <c r="L15" s="176">
        <v>144</v>
      </c>
      <c r="M15" s="176">
        <v>154</v>
      </c>
      <c r="N15" s="176">
        <v>176</v>
      </c>
      <c r="O15" s="170">
        <v>136</v>
      </c>
      <c r="P15" s="177">
        <f t="shared" si="0"/>
        <v>236</v>
      </c>
      <c r="Q15" s="178">
        <f t="shared" si="1"/>
        <v>128</v>
      </c>
      <c r="R15" s="179">
        <f t="shared" si="2"/>
        <v>160.41666666666666</v>
      </c>
      <c r="S15" s="166" t="s">
        <v>6</v>
      </c>
      <c r="T15" s="166" t="s">
        <v>6</v>
      </c>
    </row>
    <row r="16" spans="2:20" ht="24.95" customHeight="1" x14ac:dyDescent="0.2">
      <c r="B16" s="174" t="s">
        <v>25</v>
      </c>
      <c r="C16" s="175" t="s">
        <v>22</v>
      </c>
      <c r="D16" s="167">
        <v>145</v>
      </c>
      <c r="E16" s="168">
        <v>160</v>
      </c>
      <c r="F16" s="168">
        <v>155</v>
      </c>
      <c r="G16" s="168">
        <v>147</v>
      </c>
      <c r="H16" s="168">
        <v>145</v>
      </c>
      <c r="I16" s="176">
        <v>136</v>
      </c>
      <c r="J16" s="184">
        <v>125</v>
      </c>
      <c r="K16" s="176">
        <v>136</v>
      </c>
      <c r="L16" s="176">
        <v>133</v>
      </c>
      <c r="M16" s="176">
        <v>147</v>
      </c>
      <c r="N16" s="176">
        <v>139</v>
      </c>
      <c r="O16" s="170">
        <v>118</v>
      </c>
      <c r="P16" s="177">
        <f t="shared" si="0"/>
        <v>160</v>
      </c>
      <c r="Q16" s="178">
        <f t="shared" si="1"/>
        <v>118</v>
      </c>
      <c r="R16" s="179">
        <f t="shared" si="2"/>
        <v>140.5</v>
      </c>
      <c r="S16" s="180" t="s">
        <v>7</v>
      </c>
      <c r="T16" s="180" t="s">
        <v>7</v>
      </c>
    </row>
    <row r="17" spans="2:20" ht="24.95" customHeight="1" x14ac:dyDescent="0.2">
      <c r="B17" s="174" t="s">
        <v>26</v>
      </c>
      <c r="C17" s="175" t="s">
        <v>22</v>
      </c>
      <c r="D17" s="167">
        <v>18</v>
      </c>
      <c r="E17" s="168">
        <v>76</v>
      </c>
      <c r="F17" s="168">
        <v>14</v>
      </c>
      <c r="G17" s="168">
        <v>12</v>
      </c>
      <c r="H17" s="168">
        <v>5</v>
      </c>
      <c r="I17" s="176">
        <v>2</v>
      </c>
      <c r="J17" s="184">
        <v>3</v>
      </c>
      <c r="K17" s="176">
        <v>36</v>
      </c>
      <c r="L17" s="176">
        <v>11</v>
      </c>
      <c r="M17" s="176">
        <v>7</v>
      </c>
      <c r="N17" s="176">
        <v>37</v>
      </c>
      <c r="O17" s="170">
        <v>18</v>
      </c>
      <c r="P17" s="177">
        <f t="shared" si="0"/>
        <v>76</v>
      </c>
      <c r="Q17" s="178">
        <f t="shared" si="1"/>
        <v>2</v>
      </c>
      <c r="R17" s="179">
        <f t="shared" si="2"/>
        <v>19.916666666666668</v>
      </c>
      <c r="S17" s="180" t="s">
        <v>7</v>
      </c>
      <c r="T17" s="180" t="s">
        <v>7</v>
      </c>
    </row>
    <row r="18" spans="2:20" ht="24.95" customHeight="1" x14ac:dyDescent="0.2">
      <c r="B18" s="174" t="s">
        <v>27</v>
      </c>
      <c r="C18" s="175" t="s">
        <v>22</v>
      </c>
      <c r="D18" s="167">
        <v>112</v>
      </c>
      <c r="E18" s="168">
        <v>119</v>
      </c>
      <c r="F18" s="168">
        <v>127</v>
      </c>
      <c r="G18" s="168">
        <v>125</v>
      </c>
      <c r="H18" s="168">
        <v>132</v>
      </c>
      <c r="I18" s="176">
        <v>123</v>
      </c>
      <c r="J18" s="184">
        <v>110</v>
      </c>
      <c r="K18" s="176">
        <v>108</v>
      </c>
      <c r="L18" s="176">
        <v>116</v>
      </c>
      <c r="M18" s="176">
        <v>114</v>
      </c>
      <c r="N18" s="176">
        <v>112</v>
      </c>
      <c r="O18" s="170">
        <v>99</v>
      </c>
      <c r="P18" s="177">
        <f t="shared" si="0"/>
        <v>132</v>
      </c>
      <c r="Q18" s="178">
        <f t="shared" si="1"/>
        <v>99</v>
      </c>
      <c r="R18" s="179">
        <f t="shared" si="2"/>
        <v>116.41666666666667</v>
      </c>
      <c r="S18" s="180" t="s">
        <v>7</v>
      </c>
      <c r="T18" s="180" t="s">
        <v>7</v>
      </c>
    </row>
    <row r="19" spans="2:20" ht="24.95" customHeight="1" x14ac:dyDescent="0.2">
      <c r="B19" s="174" t="s">
        <v>28</v>
      </c>
      <c r="C19" s="175" t="s">
        <v>22</v>
      </c>
      <c r="D19" s="167">
        <v>110</v>
      </c>
      <c r="E19" s="168">
        <v>111</v>
      </c>
      <c r="F19" s="168">
        <v>117</v>
      </c>
      <c r="G19" s="168">
        <v>125</v>
      </c>
      <c r="H19" s="168">
        <v>121</v>
      </c>
      <c r="I19" s="176">
        <v>117</v>
      </c>
      <c r="J19" s="184">
        <v>109</v>
      </c>
      <c r="K19" s="176">
        <v>108</v>
      </c>
      <c r="L19" s="176">
        <v>108</v>
      </c>
      <c r="M19" s="176">
        <v>109</v>
      </c>
      <c r="N19" s="176">
        <v>112</v>
      </c>
      <c r="O19" s="170">
        <v>99</v>
      </c>
      <c r="P19" s="177">
        <f t="shared" si="0"/>
        <v>125</v>
      </c>
      <c r="Q19" s="178">
        <f t="shared" si="1"/>
        <v>99</v>
      </c>
      <c r="R19" s="179">
        <f t="shared" si="2"/>
        <v>112.16666666666667</v>
      </c>
      <c r="S19" s="180" t="s">
        <v>7</v>
      </c>
      <c r="T19" s="180" t="s">
        <v>7</v>
      </c>
    </row>
    <row r="20" spans="2:20" ht="24.95" customHeight="1" x14ac:dyDescent="0.2">
      <c r="B20" s="174" t="s">
        <v>29</v>
      </c>
      <c r="C20" s="175" t="s">
        <v>22</v>
      </c>
      <c r="D20" s="167">
        <v>2</v>
      </c>
      <c r="E20" s="168">
        <v>8</v>
      </c>
      <c r="F20" s="168">
        <v>10</v>
      </c>
      <c r="G20" s="168">
        <v>0</v>
      </c>
      <c r="H20" s="168">
        <v>11</v>
      </c>
      <c r="I20" s="176">
        <v>6</v>
      </c>
      <c r="J20" s="184">
        <v>1</v>
      </c>
      <c r="K20" s="176">
        <v>0</v>
      </c>
      <c r="L20" s="176">
        <v>8</v>
      </c>
      <c r="M20" s="176">
        <v>5</v>
      </c>
      <c r="N20" s="176">
        <v>0</v>
      </c>
      <c r="O20" s="170">
        <v>0</v>
      </c>
      <c r="P20" s="177">
        <f t="shared" si="0"/>
        <v>11</v>
      </c>
      <c r="Q20" s="178">
        <f t="shared" si="1"/>
        <v>0</v>
      </c>
      <c r="R20" s="179">
        <f t="shared" si="2"/>
        <v>4.25</v>
      </c>
      <c r="S20" s="180" t="s">
        <v>7</v>
      </c>
      <c r="T20" s="180" t="s">
        <v>7</v>
      </c>
    </row>
    <row r="21" spans="2:20" ht="24.95" customHeight="1" x14ac:dyDescent="0.2">
      <c r="B21" s="174" t="s">
        <v>30</v>
      </c>
      <c r="C21" s="175" t="s">
        <v>22</v>
      </c>
      <c r="D21" s="167">
        <v>2</v>
      </c>
      <c r="E21" s="168">
        <v>9</v>
      </c>
      <c r="F21" s="168">
        <v>3</v>
      </c>
      <c r="G21" s="168">
        <v>2</v>
      </c>
      <c r="H21" s="168">
        <v>0</v>
      </c>
      <c r="I21" s="176">
        <v>0</v>
      </c>
      <c r="J21" s="184">
        <v>0</v>
      </c>
      <c r="K21" s="176">
        <v>2</v>
      </c>
      <c r="L21" s="176">
        <v>1</v>
      </c>
      <c r="M21" s="176">
        <v>0</v>
      </c>
      <c r="N21" s="176">
        <v>2</v>
      </c>
      <c r="O21" s="170">
        <v>1</v>
      </c>
      <c r="P21" s="177">
        <f t="shared" si="0"/>
        <v>9</v>
      </c>
      <c r="Q21" s="178">
        <f t="shared" si="1"/>
        <v>0</v>
      </c>
      <c r="R21" s="179">
        <f t="shared" si="2"/>
        <v>1.8333333333333333</v>
      </c>
      <c r="S21" s="180" t="s">
        <v>7</v>
      </c>
      <c r="T21" s="180" t="s">
        <v>7</v>
      </c>
    </row>
    <row r="22" spans="2:20" ht="24.95" customHeight="1" x14ac:dyDescent="0.2">
      <c r="B22" s="174" t="s">
        <v>31</v>
      </c>
      <c r="C22" s="175" t="s">
        <v>22</v>
      </c>
      <c r="D22" s="167">
        <v>5</v>
      </c>
      <c r="E22" s="168">
        <v>18</v>
      </c>
      <c r="F22" s="168">
        <v>8</v>
      </c>
      <c r="G22" s="168">
        <v>2</v>
      </c>
      <c r="H22" s="168">
        <v>4</v>
      </c>
      <c r="I22" s="176">
        <v>5</v>
      </c>
      <c r="J22" s="184">
        <v>2</v>
      </c>
      <c r="K22" s="176">
        <v>8</v>
      </c>
      <c r="L22" s="176">
        <v>5</v>
      </c>
      <c r="M22" s="176">
        <v>4</v>
      </c>
      <c r="N22" s="176">
        <v>6</v>
      </c>
      <c r="O22" s="170">
        <v>4</v>
      </c>
      <c r="P22" s="177">
        <f t="shared" si="0"/>
        <v>18</v>
      </c>
      <c r="Q22" s="178">
        <f t="shared" si="1"/>
        <v>2</v>
      </c>
      <c r="R22" s="179">
        <f t="shared" si="2"/>
        <v>5.916666666666667</v>
      </c>
      <c r="S22" s="180" t="s">
        <v>7</v>
      </c>
      <c r="T22" s="180" t="s">
        <v>7</v>
      </c>
    </row>
    <row r="23" spans="2:20" ht="24.95" customHeight="1" x14ac:dyDescent="0.2">
      <c r="B23" s="174" t="s">
        <v>32</v>
      </c>
      <c r="C23" s="175" t="s">
        <v>22</v>
      </c>
      <c r="D23" s="192">
        <v>1.91</v>
      </c>
      <c r="E23" s="192">
        <v>5.07</v>
      </c>
      <c r="F23" s="192">
        <v>1.46</v>
      </c>
      <c r="G23" s="192">
        <v>1.4</v>
      </c>
      <c r="H23" s="192">
        <v>1.76</v>
      </c>
      <c r="I23" s="192">
        <v>1.66</v>
      </c>
      <c r="J23" s="161">
        <v>1.62</v>
      </c>
      <c r="K23" s="192">
        <v>3.28</v>
      </c>
      <c r="L23" s="192">
        <v>2.08</v>
      </c>
      <c r="M23" s="192">
        <v>1.39</v>
      </c>
      <c r="N23" s="192">
        <v>1.92</v>
      </c>
      <c r="O23" s="192">
        <v>1.92</v>
      </c>
      <c r="P23" s="163">
        <f t="shared" si="0"/>
        <v>5.07</v>
      </c>
      <c r="Q23" s="164">
        <f t="shared" si="1"/>
        <v>1.39</v>
      </c>
      <c r="R23" s="165">
        <f t="shared" si="2"/>
        <v>2.1225000000000005</v>
      </c>
      <c r="S23" s="180" t="s">
        <v>7</v>
      </c>
      <c r="T23" s="180" t="s">
        <v>7</v>
      </c>
    </row>
    <row r="24" spans="2:20" ht="24.95" customHeight="1" x14ac:dyDescent="0.2">
      <c r="B24" s="174" t="s">
        <v>33</v>
      </c>
      <c r="C24" s="175" t="s">
        <v>22</v>
      </c>
      <c r="D24" s="193">
        <v>7.4999999999999997E-2</v>
      </c>
      <c r="E24" s="193">
        <v>6.6000000000000003E-2</v>
      </c>
      <c r="F24" s="193">
        <v>7.9000000000000001E-2</v>
      </c>
      <c r="G24" s="194">
        <v>0.14599999999999999</v>
      </c>
      <c r="H24" s="193">
        <v>9.6000000000000002E-2</v>
      </c>
      <c r="I24" s="194">
        <v>0.191</v>
      </c>
      <c r="J24" s="161">
        <v>0.13300000000000001</v>
      </c>
      <c r="K24" s="194">
        <v>0.13200000000000001</v>
      </c>
      <c r="L24" s="194">
        <v>0.104</v>
      </c>
      <c r="M24" s="194">
        <v>0.13</v>
      </c>
      <c r="N24" s="194">
        <v>6.8000000000000005E-2</v>
      </c>
      <c r="O24" s="193">
        <v>8.8999999999999996E-2</v>
      </c>
      <c r="P24" s="195">
        <f t="shared" si="0"/>
        <v>0.191</v>
      </c>
      <c r="Q24" s="196" t="s">
        <v>62</v>
      </c>
      <c r="R24" s="197">
        <f t="shared" si="2"/>
        <v>0.10908333333333335</v>
      </c>
      <c r="S24" s="180">
        <v>0.5</v>
      </c>
      <c r="T24" s="198">
        <v>0</v>
      </c>
    </row>
    <row r="25" spans="2:20" ht="24.95" customHeight="1" x14ac:dyDescent="0.2">
      <c r="B25" s="174" t="s">
        <v>320</v>
      </c>
      <c r="C25" s="175" t="s">
        <v>22</v>
      </c>
      <c r="D25" s="192">
        <v>0.51</v>
      </c>
      <c r="E25" s="192">
        <v>0.71</v>
      </c>
      <c r="F25" s="192">
        <v>0.31</v>
      </c>
      <c r="G25" s="192">
        <v>0.26</v>
      </c>
      <c r="H25" s="192">
        <v>0.28000000000000003</v>
      </c>
      <c r="I25" s="192">
        <v>0.19</v>
      </c>
      <c r="J25" s="161">
        <v>0.2</v>
      </c>
      <c r="K25" s="192">
        <v>0.35</v>
      </c>
      <c r="L25" s="192">
        <v>0.23</v>
      </c>
      <c r="M25" s="192">
        <v>0.21</v>
      </c>
      <c r="N25" s="192">
        <v>0.42</v>
      </c>
      <c r="O25" s="193">
        <v>0.41</v>
      </c>
      <c r="P25" s="195">
        <f t="shared" si="0"/>
        <v>0.71</v>
      </c>
      <c r="Q25" s="196" t="s">
        <v>62</v>
      </c>
      <c r="R25" s="197">
        <f t="shared" si="2"/>
        <v>0.34</v>
      </c>
      <c r="S25" s="199">
        <v>5</v>
      </c>
      <c r="T25" s="198">
        <v>0.01</v>
      </c>
    </row>
    <row r="26" spans="2:20" ht="24.95" customHeight="1" x14ac:dyDescent="0.2">
      <c r="B26" s="174" t="s">
        <v>321</v>
      </c>
      <c r="C26" s="200" t="s">
        <v>22</v>
      </c>
      <c r="D26" s="193">
        <v>2.4E-2</v>
      </c>
      <c r="E26" s="193">
        <v>2.8000000000000001E-2</v>
      </c>
      <c r="F26" s="193">
        <v>8.9999999999999993E-3</v>
      </c>
      <c r="G26" s="193">
        <v>8.0000000000000002E-3</v>
      </c>
      <c r="H26" s="193">
        <v>8.0000000000000002E-3</v>
      </c>
      <c r="I26" s="194">
        <v>8.9999999999999993E-3</v>
      </c>
      <c r="J26" s="161">
        <v>1.2999999999999999E-2</v>
      </c>
      <c r="K26" s="194">
        <v>1.9E-2</v>
      </c>
      <c r="L26" s="194" t="s">
        <v>62</v>
      </c>
      <c r="M26" s="194">
        <v>3.0000000000000001E-3</v>
      </c>
      <c r="N26" s="194">
        <v>6.0000000000000001E-3</v>
      </c>
      <c r="O26" s="193">
        <v>4.0000000000000001E-3</v>
      </c>
      <c r="P26" s="195">
        <f t="shared" si="0"/>
        <v>2.8000000000000001E-2</v>
      </c>
      <c r="Q26" s="201" t="s">
        <v>62</v>
      </c>
      <c r="R26" s="197">
        <f t="shared" si="2"/>
        <v>1.1909090909090909E-2</v>
      </c>
      <c r="S26" s="202" t="s">
        <v>7</v>
      </c>
      <c r="T26" s="198">
        <v>0.01</v>
      </c>
    </row>
    <row r="27" spans="2:20" ht="24.95" customHeight="1" x14ac:dyDescent="0.2">
      <c r="B27" s="174" t="s">
        <v>34</v>
      </c>
      <c r="C27" s="175" t="s">
        <v>22</v>
      </c>
      <c r="D27" s="203">
        <v>0.4</v>
      </c>
      <c r="E27" s="203">
        <v>1.5</v>
      </c>
      <c r="F27" s="203">
        <v>0.6</v>
      </c>
      <c r="G27" s="203">
        <v>0.9</v>
      </c>
      <c r="H27" s="193">
        <v>0.4</v>
      </c>
      <c r="I27" s="203">
        <v>0.5</v>
      </c>
      <c r="J27" s="161">
        <v>1</v>
      </c>
      <c r="K27" s="203">
        <v>0.6</v>
      </c>
      <c r="L27" s="203">
        <v>0.5</v>
      </c>
      <c r="M27" s="203">
        <v>0.7</v>
      </c>
      <c r="N27" s="203">
        <v>1.1000000000000001</v>
      </c>
      <c r="O27" s="193">
        <v>0.4</v>
      </c>
      <c r="P27" s="195">
        <f t="shared" si="0"/>
        <v>1.5</v>
      </c>
      <c r="Q27" s="196">
        <f t="shared" ref="Q27:Q33" si="3">MIN(D27:O27)</f>
        <v>0.4</v>
      </c>
      <c r="R27" s="197">
        <f t="shared" si="2"/>
        <v>0.71666666666666667</v>
      </c>
      <c r="S27" s="166" t="s">
        <v>6</v>
      </c>
      <c r="T27" s="180" t="s">
        <v>7</v>
      </c>
    </row>
    <row r="28" spans="2:20" ht="24.95" customHeight="1" x14ac:dyDescent="0.2">
      <c r="B28" s="174" t="s">
        <v>35</v>
      </c>
      <c r="C28" s="175" t="s">
        <v>22</v>
      </c>
      <c r="D28" s="193">
        <v>0.1</v>
      </c>
      <c r="E28" s="193">
        <v>0.21</v>
      </c>
      <c r="F28" s="192">
        <v>0.06</v>
      </c>
      <c r="G28" s="192">
        <v>0.04</v>
      </c>
      <c r="H28" s="193">
        <v>0.04</v>
      </c>
      <c r="I28" s="192">
        <v>0.05</v>
      </c>
      <c r="J28" s="161">
        <v>0.02</v>
      </c>
      <c r="K28" s="192">
        <v>0.09</v>
      </c>
      <c r="L28" s="192">
        <v>0.04</v>
      </c>
      <c r="M28" s="192">
        <v>0.03</v>
      </c>
      <c r="N28" s="192">
        <v>0.05</v>
      </c>
      <c r="O28" s="193">
        <v>0.05</v>
      </c>
      <c r="P28" s="195">
        <f t="shared" si="0"/>
        <v>0.21</v>
      </c>
      <c r="Q28" s="196">
        <f t="shared" si="3"/>
        <v>0.02</v>
      </c>
      <c r="R28" s="197">
        <f t="shared" si="2"/>
        <v>6.5000000000000002E-2</v>
      </c>
      <c r="S28" s="166" t="s">
        <v>6</v>
      </c>
      <c r="T28" s="180" t="s">
        <v>7</v>
      </c>
    </row>
    <row r="29" spans="2:20" ht="24.95" customHeight="1" x14ac:dyDescent="0.2">
      <c r="B29" s="174" t="s">
        <v>36</v>
      </c>
      <c r="C29" s="175" t="s">
        <v>22</v>
      </c>
      <c r="D29" s="193">
        <v>31.2</v>
      </c>
      <c r="E29" s="193">
        <v>34.700000000000003</v>
      </c>
      <c r="F29" s="193">
        <v>33.9</v>
      </c>
      <c r="G29" s="193">
        <v>34.6</v>
      </c>
      <c r="H29" s="193">
        <v>34.700000000000003</v>
      </c>
      <c r="I29" s="203">
        <v>32.700000000000003</v>
      </c>
      <c r="J29" s="161">
        <v>32.299999999999997</v>
      </c>
      <c r="K29" s="203">
        <v>31.4</v>
      </c>
      <c r="L29" s="203">
        <v>30.8</v>
      </c>
      <c r="M29" s="203">
        <v>30.1</v>
      </c>
      <c r="N29" s="203">
        <v>32.200000000000003</v>
      </c>
      <c r="O29" s="193">
        <v>30.8</v>
      </c>
      <c r="P29" s="163">
        <f t="shared" si="0"/>
        <v>34.700000000000003</v>
      </c>
      <c r="Q29" s="164">
        <f t="shared" si="3"/>
        <v>30.1</v>
      </c>
      <c r="R29" s="165">
        <f t="shared" si="2"/>
        <v>32.450000000000003</v>
      </c>
      <c r="S29" s="180" t="s">
        <v>7</v>
      </c>
      <c r="T29" s="180" t="s">
        <v>7</v>
      </c>
    </row>
    <row r="30" spans="2:20" ht="24.95" customHeight="1" x14ac:dyDescent="0.2">
      <c r="B30" s="174" t="s">
        <v>37</v>
      </c>
      <c r="C30" s="175" t="s">
        <v>22</v>
      </c>
      <c r="D30" s="192">
        <v>0.26</v>
      </c>
      <c r="E30" s="192">
        <v>0.72950000000000004</v>
      </c>
      <c r="F30" s="192">
        <v>0.26169999999999999</v>
      </c>
      <c r="G30" s="192">
        <v>0.24540000000000001</v>
      </c>
      <c r="H30" s="192">
        <v>0.18529999999999999</v>
      </c>
      <c r="I30" s="192">
        <v>0.221</v>
      </c>
      <c r="J30" s="161">
        <v>0.25659999999999999</v>
      </c>
      <c r="K30" s="192">
        <v>0.50280000000000002</v>
      </c>
      <c r="L30" s="192">
        <v>0.3256</v>
      </c>
      <c r="M30" s="192">
        <v>0.18840000000000001</v>
      </c>
      <c r="N30" s="192">
        <v>0.38869999999999999</v>
      </c>
      <c r="O30" s="192">
        <v>0.43130000000000002</v>
      </c>
      <c r="P30" s="163">
        <f t="shared" si="0"/>
        <v>0.72950000000000004</v>
      </c>
      <c r="Q30" s="164">
        <f t="shared" si="3"/>
        <v>0.18529999999999999</v>
      </c>
      <c r="R30" s="165">
        <f t="shared" si="2"/>
        <v>0.33302500000000007</v>
      </c>
      <c r="S30" s="180" t="s">
        <v>7</v>
      </c>
      <c r="T30" s="180" t="s">
        <v>7</v>
      </c>
    </row>
    <row r="31" spans="2:20" ht="24.95" customHeight="1" x14ac:dyDescent="0.2">
      <c r="B31" s="174" t="s">
        <v>38</v>
      </c>
      <c r="C31" s="175" t="s">
        <v>22</v>
      </c>
      <c r="D31" s="193">
        <v>0.13</v>
      </c>
      <c r="E31" s="193">
        <v>0.28999999999999998</v>
      </c>
      <c r="F31" s="193">
        <v>0.22</v>
      </c>
      <c r="G31" s="193">
        <v>0.12</v>
      </c>
      <c r="H31" s="193">
        <v>0.17</v>
      </c>
      <c r="I31" s="192">
        <v>0.11</v>
      </c>
      <c r="J31" s="161">
        <v>0.12</v>
      </c>
      <c r="K31" s="192">
        <v>0.14000000000000001</v>
      </c>
      <c r="L31" s="192">
        <v>0.21</v>
      </c>
      <c r="M31" s="192">
        <v>0.15</v>
      </c>
      <c r="N31" s="192">
        <v>0.15</v>
      </c>
      <c r="O31" s="193">
        <v>0.14000000000000001</v>
      </c>
      <c r="P31" s="163">
        <f t="shared" si="0"/>
        <v>0.28999999999999998</v>
      </c>
      <c r="Q31" s="164">
        <f t="shared" si="3"/>
        <v>0.11</v>
      </c>
      <c r="R31" s="165">
        <f t="shared" si="2"/>
        <v>0.16250000000000001</v>
      </c>
      <c r="S31" s="180" t="s">
        <v>7</v>
      </c>
      <c r="T31" s="180" t="s">
        <v>7</v>
      </c>
    </row>
    <row r="32" spans="2:20" ht="24.95" customHeight="1" x14ac:dyDescent="0.2">
      <c r="B32" s="174" t="s">
        <v>39</v>
      </c>
      <c r="C32" s="175" t="s">
        <v>22</v>
      </c>
      <c r="D32" s="193">
        <v>0.05</v>
      </c>
      <c r="E32" s="193">
        <v>8.14E-2</v>
      </c>
      <c r="F32" s="193">
        <v>7.4399999999999994E-2</v>
      </c>
      <c r="G32" s="193">
        <v>7.17E-2</v>
      </c>
      <c r="H32" s="193">
        <v>8.14E-2</v>
      </c>
      <c r="I32" s="192">
        <v>8.1699999999999995E-2</v>
      </c>
      <c r="J32" s="161">
        <v>7.5800000000000006E-2</v>
      </c>
      <c r="K32" s="192">
        <v>6.1499999999999999E-2</v>
      </c>
      <c r="L32" s="192">
        <v>5.57E-2</v>
      </c>
      <c r="M32" s="192">
        <v>5.1900000000000002E-2</v>
      </c>
      <c r="N32" s="192">
        <v>8.3599999999999994E-2</v>
      </c>
      <c r="O32" s="192">
        <v>5.96E-2</v>
      </c>
      <c r="P32" s="163">
        <f t="shared" si="0"/>
        <v>8.3599999999999994E-2</v>
      </c>
      <c r="Q32" s="164">
        <f t="shared" si="3"/>
        <v>0.05</v>
      </c>
      <c r="R32" s="165">
        <f t="shared" si="2"/>
        <v>6.9058333333333333E-2</v>
      </c>
      <c r="S32" s="204">
        <v>1</v>
      </c>
      <c r="T32" s="204" t="s">
        <v>6</v>
      </c>
    </row>
    <row r="33" spans="2:20" ht="24.95" customHeight="1" x14ac:dyDescent="0.2">
      <c r="B33" s="174" t="s">
        <v>40</v>
      </c>
      <c r="C33" s="175" t="s">
        <v>22</v>
      </c>
      <c r="D33" s="193">
        <v>8.16</v>
      </c>
      <c r="E33" s="193">
        <v>7.74</v>
      </c>
      <c r="F33" s="193">
        <v>10.14</v>
      </c>
      <c r="G33" s="192">
        <v>9.24</v>
      </c>
      <c r="H33" s="193">
        <v>10.86</v>
      </c>
      <c r="I33" s="192">
        <v>9.9</v>
      </c>
      <c r="J33" s="161">
        <v>7.02</v>
      </c>
      <c r="K33" s="192">
        <v>7.08</v>
      </c>
      <c r="L33" s="192">
        <v>9.36</v>
      </c>
      <c r="M33" s="192">
        <v>9.3000000000000007</v>
      </c>
      <c r="N33" s="192">
        <v>7.56</v>
      </c>
      <c r="O33" s="192">
        <v>5.28</v>
      </c>
      <c r="P33" s="163">
        <f t="shared" si="0"/>
        <v>10.86</v>
      </c>
      <c r="Q33" s="164">
        <f t="shared" si="3"/>
        <v>5.28</v>
      </c>
      <c r="R33" s="165">
        <f t="shared" si="2"/>
        <v>8.4700000000000006</v>
      </c>
      <c r="S33" s="180" t="s">
        <v>7</v>
      </c>
      <c r="T33" s="180" t="s">
        <v>7</v>
      </c>
    </row>
    <row r="34" spans="2:20" ht="24.95" customHeight="1" x14ac:dyDescent="0.2">
      <c r="B34" s="205" t="s">
        <v>323</v>
      </c>
      <c r="C34" s="175" t="s">
        <v>22</v>
      </c>
      <c r="D34" s="192" t="s">
        <v>7</v>
      </c>
      <c r="E34" s="206" t="s">
        <v>62</v>
      </c>
      <c r="F34" s="192" t="s">
        <v>7</v>
      </c>
      <c r="G34" s="192" t="s">
        <v>7</v>
      </c>
      <c r="H34" s="192" t="s">
        <v>62</v>
      </c>
      <c r="I34" s="192" t="s">
        <v>7</v>
      </c>
      <c r="J34" s="161" t="s">
        <v>7</v>
      </c>
      <c r="K34" s="192" t="s">
        <v>62</v>
      </c>
      <c r="L34" s="192" t="s">
        <v>7</v>
      </c>
      <c r="M34" s="192" t="s">
        <v>7</v>
      </c>
      <c r="N34" s="192" t="s">
        <v>62</v>
      </c>
      <c r="O34" s="207" t="s">
        <v>7</v>
      </c>
      <c r="P34" s="208">
        <f t="shared" si="0"/>
        <v>0</v>
      </c>
      <c r="Q34" s="209" t="s">
        <v>62</v>
      </c>
      <c r="R34" s="210" t="s">
        <v>62</v>
      </c>
      <c r="S34" s="180">
        <v>2E-3</v>
      </c>
      <c r="T34" s="180">
        <v>1.0000000000000001E-5</v>
      </c>
    </row>
    <row r="35" spans="2:20" ht="24.95" customHeight="1" x14ac:dyDescent="0.2">
      <c r="B35" s="205" t="s">
        <v>326</v>
      </c>
      <c r="C35" s="175" t="s">
        <v>22</v>
      </c>
      <c r="D35" s="192" t="s">
        <v>7</v>
      </c>
      <c r="E35" s="193" t="s">
        <v>288</v>
      </c>
      <c r="F35" s="192" t="s">
        <v>7</v>
      </c>
      <c r="G35" s="192" t="s">
        <v>7</v>
      </c>
      <c r="H35" s="192" t="s">
        <v>288</v>
      </c>
      <c r="I35" s="192" t="s">
        <v>7</v>
      </c>
      <c r="J35" s="161" t="s">
        <v>7</v>
      </c>
      <c r="K35" s="193" t="s">
        <v>288</v>
      </c>
      <c r="L35" s="192" t="s">
        <v>7</v>
      </c>
      <c r="M35" s="192" t="s">
        <v>7</v>
      </c>
      <c r="N35" s="193" t="s">
        <v>288</v>
      </c>
      <c r="O35" s="207" t="s">
        <v>7</v>
      </c>
      <c r="P35" s="208" t="s">
        <v>325</v>
      </c>
      <c r="Q35" s="209" t="s">
        <v>62</v>
      </c>
      <c r="R35" s="210" t="s">
        <v>325</v>
      </c>
      <c r="S35" s="180">
        <v>0.1</v>
      </c>
      <c r="T35" s="180">
        <v>0.01</v>
      </c>
    </row>
    <row r="36" spans="2:20" ht="24.95" customHeight="1" x14ac:dyDescent="0.2">
      <c r="B36" s="205" t="s">
        <v>327</v>
      </c>
      <c r="C36" s="175" t="s">
        <v>22</v>
      </c>
      <c r="D36" s="192" t="s">
        <v>7</v>
      </c>
      <c r="E36" s="193">
        <v>4.0000000000000001E-3</v>
      </c>
      <c r="F36" s="192" t="s">
        <v>7</v>
      </c>
      <c r="G36" s="192" t="s">
        <v>7</v>
      </c>
      <c r="H36" s="192" t="s">
        <v>62</v>
      </c>
      <c r="I36" s="192" t="s">
        <v>7</v>
      </c>
      <c r="J36" s="161" t="s">
        <v>7</v>
      </c>
      <c r="K36" s="192">
        <v>3.0000000000000001E-3</v>
      </c>
      <c r="L36" s="192" t="s">
        <v>7</v>
      </c>
      <c r="M36" s="192" t="s">
        <v>7</v>
      </c>
      <c r="N36" s="194">
        <v>3.0000000000000001E-3</v>
      </c>
      <c r="O36" s="207" t="s">
        <v>7</v>
      </c>
      <c r="P36" s="208" t="s">
        <v>62</v>
      </c>
      <c r="Q36" s="209" t="s">
        <v>62</v>
      </c>
      <c r="R36" s="210" t="s">
        <v>62</v>
      </c>
      <c r="S36" s="199">
        <v>1</v>
      </c>
      <c r="T36" s="211">
        <v>1E-3</v>
      </c>
    </row>
    <row r="37" spans="2:20" ht="24.95" customHeight="1" x14ac:dyDescent="0.2">
      <c r="B37" s="205" t="s">
        <v>328</v>
      </c>
      <c r="C37" s="175" t="s">
        <v>22</v>
      </c>
      <c r="D37" s="212" t="s">
        <v>62</v>
      </c>
      <c r="E37" s="193">
        <v>8.6E-3</v>
      </c>
      <c r="F37" s="193" t="s">
        <v>62</v>
      </c>
      <c r="G37" s="193" t="s">
        <v>62</v>
      </c>
      <c r="H37" s="192">
        <v>2.8E-3</v>
      </c>
      <c r="I37" s="192" t="s">
        <v>62</v>
      </c>
      <c r="J37" s="161">
        <v>3.7000000000000002E-3</v>
      </c>
      <c r="K37" s="192">
        <v>5.1000000000000004E-3</v>
      </c>
      <c r="L37" s="192" t="s">
        <v>62</v>
      </c>
      <c r="M37" s="192" t="s">
        <v>62</v>
      </c>
      <c r="N37" s="192">
        <v>5.1000000000000004E-3</v>
      </c>
      <c r="O37" s="194" t="s">
        <v>62</v>
      </c>
      <c r="P37" s="208">
        <f t="shared" ref="P37:P50" si="4">MAX(D37:O37)</f>
        <v>8.6E-3</v>
      </c>
      <c r="Q37" s="209">
        <f>MIN(D37:O37)</f>
        <v>2.8E-3</v>
      </c>
      <c r="R37" s="210">
        <f t="shared" ref="R37:R50" si="5">AVERAGE(D37:O37)</f>
        <v>5.0600000000000003E-3</v>
      </c>
      <c r="S37" s="180">
        <v>0.05</v>
      </c>
      <c r="T37" s="180">
        <v>2E-3</v>
      </c>
    </row>
    <row r="38" spans="2:20" ht="24.95" customHeight="1" x14ac:dyDescent="0.2">
      <c r="B38" s="205" t="s">
        <v>360</v>
      </c>
      <c r="C38" s="175" t="s">
        <v>22</v>
      </c>
      <c r="D38" s="192" t="s">
        <v>7</v>
      </c>
      <c r="E38" s="193" t="s">
        <v>62</v>
      </c>
      <c r="F38" s="192" t="s">
        <v>7</v>
      </c>
      <c r="G38" s="192" t="s">
        <v>7</v>
      </c>
      <c r="H38" s="192" t="s">
        <v>62</v>
      </c>
      <c r="I38" s="192" t="s">
        <v>7</v>
      </c>
      <c r="J38" s="161" t="s">
        <v>7</v>
      </c>
      <c r="K38" s="192" t="s">
        <v>62</v>
      </c>
      <c r="L38" s="192" t="s">
        <v>7</v>
      </c>
      <c r="M38" s="192" t="s">
        <v>7</v>
      </c>
      <c r="N38" s="192" t="s">
        <v>62</v>
      </c>
      <c r="O38" s="207" t="s">
        <v>7</v>
      </c>
      <c r="P38" s="208">
        <f t="shared" si="4"/>
        <v>0</v>
      </c>
      <c r="Q38" s="213" t="s">
        <v>62</v>
      </c>
      <c r="R38" s="210" t="s">
        <v>62</v>
      </c>
      <c r="S38" s="180">
        <v>0.05</v>
      </c>
      <c r="T38" s="180">
        <v>2E-3</v>
      </c>
    </row>
    <row r="39" spans="2:20" ht="24.95" customHeight="1" x14ac:dyDescent="0.2">
      <c r="B39" s="205" t="s">
        <v>361</v>
      </c>
      <c r="C39" s="175" t="s">
        <v>22</v>
      </c>
      <c r="D39" s="192" t="s">
        <v>7</v>
      </c>
      <c r="E39" s="193" t="s">
        <v>62</v>
      </c>
      <c r="F39" s="192" t="s">
        <v>7</v>
      </c>
      <c r="G39" s="192" t="s">
        <v>7</v>
      </c>
      <c r="H39" s="192" t="s">
        <v>62</v>
      </c>
      <c r="I39" s="192" t="s">
        <v>7</v>
      </c>
      <c r="J39" s="161" t="s">
        <v>7</v>
      </c>
      <c r="K39" s="192" t="s">
        <v>62</v>
      </c>
      <c r="L39" s="192" t="s">
        <v>7</v>
      </c>
      <c r="M39" s="192" t="s">
        <v>7</v>
      </c>
      <c r="N39" s="192" t="s">
        <v>62</v>
      </c>
      <c r="O39" s="207" t="s">
        <v>7</v>
      </c>
      <c r="P39" s="214">
        <f t="shared" si="4"/>
        <v>0</v>
      </c>
      <c r="Q39" s="209" t="s">
        <v>62</v>
      </c>
      <c r="R39" s="215" t="s">
        <v>62</v>
      </c>
      <c r="S39" s="180">
        <v>5.0000000000000001E-3</v>
      </c>
      <c r="T39" s="180">
        <v>2.0000000000000001E-4</v>
      </c>
    </row>
    <row r="40" spans="2:20" ht="24.95" customHeight="1" x14ac:dyDescent="0.2">
      <c r="B40" s="216" t="s">
        <v>331</v>
      </c>
      <c r="C40" s="217" t="s">
        <v>22</v>
      </c>
      <c r="D40" s="218" t="s">
        <v>7</v>
      </c>
      <c r="E40" s="219">
        <v>13.16</v>
      </c>
      <c r="F40" s="218" t="s">
        <v>7</v>
      </c>
      <c r="G40" s="218" t="s">
        <v>7</v>
      </c>
      <c r="H40" s="220">
        <v>2.5499999999999998</v>
      </c>
      <c r="I40" s="218" t="s">
        <v>7</v>
      </c>
      <c r="J40" s="161" t="s">
        <v>7</v>
      </c>
      <c r="K40" s="220">
        <v>3.98</v>
      </c>
      <c r="L40" s="192" t="s">
        <v>7</v>
      </c>
      <c r="M40" s="192" t="s">
        <v>7</v>
      </c>
      <c r="N40" s="220">
        <v>3.98</v>
      </c>
      <c r="O40" s="221" t="s">
        <v>7</v>
      </c>
      <c r="P40" s="163">
        <f t="shared" si="4"/>
        <v>13.16</v>
      </c>
      <c r="Q40" s="164">
        <f t="shared" ref="Q40:Q50" si="6">MIN(D40:O40)</f>
        <v>2.5499999999999998</v>
      </c>
      <c r="R40" s="165">
        <f t="shared" si="5"/>
        <v>5.9175000000000004</v>
      </c>
      <c r="S40" s="222" t="s">
        <v>6</v>
      </c>
      <c r="T40" s="222" t="s">
        <v>6</v>
      </c>
    </row>
    <row r="41" spans="2:20" ht="24.95" customHeight="1" x14ac:dyDescent="0.2">
      <c r="B41" s="216" t="s">
        <v>332</v>
      </c>
      <c r="C41" s="217" t="s">
        <v>22</v>
      </c>
      <c r="D41" s="218" t="s">
        <v>7</v>
      </c>
      <c r="E41" s="219">
        <v>4.87</v>
      </c>
      <c r="F41" s="218" t="s">
        <v>7</v>
      </c>
      <c r="G41" s="218" t="s">
        <v>7</v>
      </c>
      <c r="H41" s="220">
        <v>1.53</v>
      </c>
      <c r="I41" s="218" t="s">
        <v>7</v>
      </c>
      <c r="J41" s="161" t="s">
        <v>7</v>
      </c>
      <c r="K41" s="220">
        <v>2.3199999999999998</v>
      </c>
      <c r="L41" s="192" t="s">
        <v>7</v>
      </c>
      <c r="M41" s="192" t="s">
        <v>7</v>
      </c>
      <c r="N41" s="220">
        <v>2.3199999999999998</v>
      </c>
      <c r="O41" s="221" t="s">
        <v>7</v>
      </c>
      <c r="P41" s="163">
        <f t="shared" si="4"/>
        <v>4.87</v>
      </c>
      <c r="Q41" s="164">
        <f t="shared" si="6"/>
        <v>1.53</v>
      </c>
      <c r="R41" s="165">
        <f t="shared" si="5"/>
        <v>2.7600000000000002</v>
      </c>
      <c r="S41" s="222" t="s">
        <v>6</v>
      </c>
      <c r="T41" s="222">
        <v>8.0000000000000002E-3</v>
      </c>
    </row>
    <row r="42" spans="2:20" ht="24.95" customHeight="1" x14ac:dyDescent="0.2">
      <c r="B42" s="174" t="s">
        <v>41</v>
      </c>
      <c r="C42" s="175" t="s">
        <v>22</v>
      </c>
      <c r="D42" s="203">
        <v>2.1</v>
      </c>
      <c r="E42" s="193">
        <v>4.2</v>
      </c>
      <c r="F42" s="203">
        <v>1.9</v>
      </c>
      <c r="G42" s="193">
        <v>1.6</v>
      </c>
      <c r="H42" s="203">
        <v>1.8</v>
      </c>
      <c r="I42" s="203">
        <v>1.7</v>
      </c>
      <c r="J42" s="161">
        <v>1.6</v>
      </c>
      <c r="K42" s="203">
        <v>2.2000000000000002</v>
      </c>
      <c r="L42" s="203">
        <v>1.8</v>
      </c>
      <c r="M42" s="203">
        <v>2</v>
      </c>
      <c r="N42" s="203">
        <v>2.2000000000000002</v>
      </c>
      <c r="O42" s="203">
        <v>1.5</v>
      </c>
      <c r="P42" s="171">
        <f t="shared" si="4"/>
        <v>4.2</v>
      </c>
      <c r="Q42" s="172">
        <f t="shared" si="6"/>
        <v>1.5</v>
      </c>
      <c r="R42" s="173">
        <f t="shared" si="5"/>
        <v>2.0500000000000003</v>
      </c>
      <c r="S42" s="223" t="s">
        <v>6</v>
      </c>
      <c r="T42" s="204" t="s">
        <v>6</v>
      </c>
    </row>
    <row r="43" spans="2:20" ht="24.95" customHeight="1" x14ac:dyDescent="0.2">
      <c r="B43" s="174" t="s">
        <v>333</v>
      </c>
      <c r="C43" s="175" t="s">
        <v>22</v>
      </c>
      <c r="D43" s="203">
        <v>1.9</v>
      </c>
      <c r="E43" s="193">
        <v>3.5</v>
      </c>
      <c r="F43" s="203">
        <v>1.5</v>
      </c>
      <c r="G43" s="193">
        <v>1.2</v>
      </c>
      <c r="H43" s="203">
        <v>1</v>
      </c>
      <c r="I43" s="203">
        <v>1.2</v>
      </c>
      <c r="J43" s="161">
        <v>1.3</v>
      </c>
      <c r="K43" s="203">
        <v>1.7</v>
      </c>
      <c r="L43" s="203">
        <v>1.5</v>
      </c>
      <c r="M43" s="203">
        <v>1.4</v>
      </c>
      <c r="N43" s="203">
        <v>1.7</v>
      </c>
      <c r="O43" s="203">
        <v>1</v>
      </c>
      <c r="P43" s="171">
        <f t="shared" si="4"/>
        <v>3.5</v>
      </c>
      <c r="Q43" s="224">
        <f t="shared" si="6"/>
        <v>1</v>
      </c>
      <c r="R43" s="225">
        <f t="shared" si="5"/>
        <v>1.575</v>
      </c>
      <c r="S43" s="226"/>
      <c r="T43" s="226"/>
    </row>
    <row r="44" spans="2:20" ht="24.95" customHeight="1" x14ac:dyDescent="0.2">
      <c r="B44" s="174" t="s">
        <v>42</v>
      </c>
      <c r="C44" s="175" t="s">
        <v>22</v>
      </c>
      <c r="D44" s="227">
        <v>5.0999999999999997E-2</v>
      </c>
      <c r="E44" s="193">
        <v>0.13</v>
      </c>
      <c r="F44" s="193">
        <v>4.2999999999999997E-2</v>
      </c>
      <c r="G44" s="193">
        <v>3.0700000000000002E-2</v>
      </c>
      <c r="H44" s="193">
        <v>2.8299999999999999E-2</v>
      </c>
      <c r="I44" s="227">
        <v>2.8500000000000001E-2</v>
      </c>
      <c r="J44" s="161">
        <v>2.3E-2</v>
      </c>
      <c r="K44" s="227">
        <v>4.7899999999999998E-2</v>
      </c>
      <c r="L44" s="227">
        <v>2.5700000000000001E-2</v>
      </c>
      <c r="M44" s="227">
        <v>2.5399999999999999E-2</v>
      </c>
      <c r="N44" s="227">
        <v>3.3700000000000001E-2</v>
      </c>
      <c r="O44" s="193">
        <v>1.84E-2</v>
      </c>
      <c r="P44" s="228">
        <f t="shared" si="4"/>
        <v>0.13</v>
      </c>
      <c r="Q44" s="229">
        <f t="shared" si="6"/>
        <v>1.84E-2</v>
      </c>
      <c r="R44" s="230">
        <f t="shared" si="5"/>
        <v>4.0466666666666672E-2</v>
      </c>
      <c r="S44" s="226"/>
      <c r="T44" s="226"/>
    </row>
    <row r="45" spans="2:20" ht="24.95" customHeight="1" x14ac:dyDescent="0.2">
      <c r="B45" s="174" t="s">
        <v>43</v>
      </c>
      <c r="C45" s="175" t="s">
        <v>44</v>
      </c>
      <c r="D45" s="192">
        <v>2.74</v>
      </c>
      <c r="E45" s="193">
        <v>3.74</v>
      </c>
      <c r="F45" s="193">
        <v>2.89</v>
      </c>
      <c r="G45" s="192">
        <v>2.64</v>
      </c>
      <c r="H45" s="192">
        <v>2.7</v>
      </c>
      <c r="I45" s="192">
        <v>2.31</v>
      </c>
      <c r="J45" s="161">
        <v>1.83</v>
      </c>
      <c r="K45" s="192">
        <v>2.74</v>
      </c>
      <c r="L45" s="192">
        <v>1.66</v>
      </c>
      <c r="M45" s="192">
        <v>1.86</v>
      </c>
      <c r="N45" s="192">
        <v>2.0299999999999998</v>
      </c>
      <c r="O45" s="193">
        <v>1.81</v>
      </c>
      <c r="P45" s="163">
        <f t="shared" si="4"/>
        <v>3.74</v>
      </c>
      <c r="Q45" s="231">
        <f t="shared" si="6"/>
        <v>1.66</v>
      </c>
      <c r="R45" s="232">
        <f t="shared" si="5"/>
        <v>2.4125000000000001</v>
      </c>
      <c r="S45" s="226"/>
      <c r="T45" s="226"/>
    </row>
    <row r="46" spans="2:20" ht="24.95" customHeight="1" x14ac:dyDescent="0.2">
      <c r="B46" s="191" t="s">
        <v>335</v>
      </c>
      <c r="C46" s="175" t="s">
        <v>22</v>
      </c>
      <c r="D46" s="192">
        <v>4.2300000000000004</v>
      </c>
      <c r="E46" s="192">
        <v>5.7</v>
      </c>
      <c r="F46" s="192">
        <v>4.84</v>
      </c>
      <c r="G46" s="192">
        <v>4.95</v>
      </c>
      <c r="H46" s="192">
        <v>4.88</v>
      </c>
      <c r="I46" s="192">
        <v>4.9000000000000004</v>
      </c>
      <c r="J46" s="161">
        <v>3.73</v>
      </c>
      <c r="K46" s="192">
        <v>4.05</v>
      </c>
      <c r="L46" s="192">
        <v>4.6500000000000004</v>
      </c>
      <c r="M46" s="192">
        <v>4.72</v>
      </c>
      <c r="N46" s="192">
        <v>5.59</v>
      </c>
      <c r="O46" s="192">
        <v>5.26</v>
      </c>
      <c r="P46" s="171">
        <f t="shared" si="4"/>
        <v>5.7</v>
      </c>
      <c r="Q46" s="172">
        <f t="shared" si="6"/>
        <v>3.73</v>
      </c>
      <c r="R46" s="173">
        <f t="shared" si="5"/>
        <v>4.7916666666666661</v>
      </c>
      <c r="S46" s="204" t="s">
        <v>46</v>
      </c>
      <c r="T46" s="204" t="s">
        <v>6</v>
      </c>
    </row>
    <row r="47" spans="2:20" ht="24.95" customHeight="1" x14ac:dyDescent="0.2">
      <c r="B47" s="174" t="s">
        <v>47</v>
      </c>
      <c r="C47" s="175" t="s">
        <v>22</v>
      </c>
      <c r="D47" s="203">
        <v>0.6</v>
      </c>
      <c r="E47" s="203">
        <v>1</v>
      </c>
      <c r="F47" s="203">
        <v>0.8</v>
      </c>
      <c r="G47" s="203">
        <v>2</v>
      </c>
      <c r="H47" s="193">
        <v>2.2999999999999998</v>
      </c>
      <c r="I47" s="203">
        <v>1.8</v>
      </c>
      <c r="J47" s="233">
        <v>2</v>
      </c>
      <c r="K47" s="203">
        <v>3.5</v>
      </c>
      <c r="L47" s="203">
        <v>2.8</v>
      </c>
      <c r="M47" s="203">
        <v>1.1000000000000001</v>
      </c>
      <c r="N47" s="234">
        <v>0.4</v>
      </c>
      <c r="O47" s="203">
        <v>2.2999999999999998</v>
      </c>
      <c r="P47" s="171">
        <f t="shared" si="4"/>
        <v>3.5</v>
      </c>
      <c r="Q47" s="172">
        <f t="shared" si="6"/>
        <v>0.4</v>
      </c>
      <c r="R47" s="173">
        <f t="shared" si="5"/>
        <v>1.7166666666666668</v>
      </c>
      <c r="S47" s="204" t="s">
        <v>48</v>
      </c>
      <c r="T47" s="235" t="s">
        <v>6</v>
      </c>
    </row>
    <row r="48" spans="2:20" ht="24.95" customHeight="1" x14ac:dyDescent="0.2">
      <c r="B48" s="236" t="s">
        <v>49</v>
      </c>
      <c r="C48" s="159" t="s">
        <v>50</v>
      </c>
      <c r="D48" s="237">
        <v>6893</v>
      </c>
      <c r="E48" s="237" t="s">
        <v>289</v>
      </c>
      <c r="F48" s="237">
        <v>14136</v>
      </c>
      <c r="G48" s="237">
        <v>6131</v>
      </c>
      <c r="H48" s="237">
        <v>6488</v>
      </c>
      <c r="I48" s="237">
        <v>17329</v>
      </c>
      <c r="J48" s="184">
        <v>6131</v>
      </c>
      <c r="K48" s="237">
        <v>19863</v>
      </c>
      <c r="L48" s="237">
        <v>1119</v>
      </c>
      <c r="M48" s="237">
        <v>17329</v>
      </c>
      <c r="N48" s="237">
        <v>14136</v>
      </c>
      <c r="O48" s="237">
        <v>9208</v>
      </c>
      <c r="P48" s="238">
        <f t="shared" si="4"/>
        <v>19863</v>
      </c>
      <c r="Q48" s="239">
        <f t="shared" si="6"/>
        <v>1119</v>
      </c>
      <c r="R48" s="240">
        <f t="shared" si="5"/>
        <v>10796.636363636364</v>
      </c>
      <c r="S48" s="235" t="s">
        <v>51</v>
      </c>
      <c r="T48" s="235" t="s">
        <v>6</v>
      </c>
    </row>
    <row r="49" spans="2:20" ht="24.95" customHeight="1" x14ac:dyDescent="0.2">
      <c r="B49" s="236" t="s">
        <v>52</v>
      </c>
      <c r="C49" s="175" t="s">
        <v>50</v>
      </c>
      <c r="D49" s="237">
        <v>3654</v>
      </c>
      <c r="E49" s="237">
        <v>7270</v>
      </c>
      <c r="F49" s="237">
        <v>794</v>
      </c>
      <c r="G49" s="237">
        <v>404</v>
      </c>
      <c r="H49" s="193">
        <v>1076</v>
      </c>
      <c r="I49" s="237">
        <v>3076</v>
      </c>
      <c r="J49" s="184">
        <v>823</v>
      </c>
      <c r="K49" s="237">
        <v>4611</v>
      </c>
      <c r="L49" s="237">
        <v>185</v>
      </c>
      <c r="M49" s="237">
        <v>5172</v>
      </c>
      <c r="N49" s="237">
        <v>2851</v>
      </c>
      <c r="O49" s="237">
        <v>3282</v>
      </c>
      <c r="P49" s="238">
        <f t="shared" si="4"/>
        <v>7270</v>
      </c>
      <c r="Q49" s="239">
        <f t="shared" si="6"/>
        <v>185</v>
      </c>
      <c r="R49" s="240">
        <f t="shared" si="5"/>
        <v>2766.5</v>
      </c>
      <c r="S49" s="235" t="s">
        <v>53</v>
      </c>
      <c r="T49" s="241" t="s">
        <v>7</v>
      </c>
    </row>
    <row r="50" spans="2:20" ht="24.95" customHeight="1" x14ac:dyDescent="0.2">
      <c r="B50" s="236" t="s">
        <v>355</v>
      </c>
      <c r="C50" s="175" t="s">
        <v>50</v>
      </c>
      <c r="D50" s="237">
        <v>404</v>
      </c>
      <c r="E50" s="237">
        <v>279</v>
      </c>
      <c r="F50" s="237">
        <v>223</v>
      </c>
      <c r="G50" s="237">
        <v>108</v>
      </c>
      <c r="H50" s="237">
        <v>110</v>
      </c>
      <c r="I50" s="237">
        <v>109</v>
      </c>
      <c r="J50" s="184">
        <v>203</v>
      </c>
      <c r="K50" s="237">
        <v>620</v>
      </c>
      <c r="L50" s="237">
        <v>10</v>
      </c>
      <c r="M50" s="237">
        <v>148</v>
      </c>
      <c r="N50" s="237">
        <v>108</v>
      </c>
      <c r="O50" s="237">
        <v>537</v>
      </c>
      <c r="P50" s="238">
        <f t="shared" si="4"/>
        <v>620</v>
      </c>
      <c r="Q50" s="239">
        <f t="shared" si="6"/>
        <v>10</v>
      </c>
      <c r="R50" s="240">
        <f t="shared" si="5"/>
        <v>238.25</v>
      </c>
      <c r="S50" s="242"/>
      <c r="T50" s="242"/>
    </row>
    <row r="51" spans="2:20" ht="24.95" customHeight="1" x14ac:dyDescent="0.2">
      <c r="B51" s="236" t="s">
        <v>54</v>
      </c>
      <c r="C51" s="217" t="s">
        <v>346</v>
      </c>
      <c r="D51" s="243" t="s">
        <v>7</v>
      </c>
      <c r="E51" s="176" t="s">
        <v>7</v>
      </c>
      <c r="F51" s="176" t="s">
        <v>7</v>
      </c>
      <c r="G51" s="244" t="s">
        <v>7</v>
      </c>
      <c r="H51" s="244" t="s">
        <v>7</v>
      </c>
      <c r="I51" s="244" t="s">
        <v>7</v>
      </c>
      <c r="J51" s="244" t="s">
        <v>7</v>
      </c>
      <c r="K51" s="244" t="s">
        <v>7</v>
      </c>
      <c r="L51" s="244" t="s">
        <v>7</v>
      </c>
      <c r="M51" s="244" t="s">
        <v>7</v>
      </c>
      <c r="N51" s="244" t="s">
        <v>7</v>
      </c>
      <c r="O51" s="245" t="s">
        <v>7</v>
      </c>
      <c r="P51" s="246" t="s">
        <v>7</v>
      </c>
      <c r="Q51" s="247" t="s">
        <v>7</v>
      </c>
      <c r="R51" s="179" t="s">
        <v>7</v>
      </c>
      <c r="S51" s="248" t="s">
        <v>6</v>
      </c>
      <c r="T51" s="180" t="s">
        <v>7</v>
      </c>
    </row>
    <row r="52" spans="2:20" ht="24.95" customHeight="1" x14ac:dyDescent="0.2">
      <c r="B52" s="236" t="s">
        <v>55</v>
      </c>
      <c r="C52" s="217" t="s">
        <v>346</v>
      </c>
      <c r="D52" s="243" t="s">
        <v>7</v>
      </c>
      <c r="E52" s="176" t="s">
        <v>7</v>
      </c>
      <c r="F52" s="176" t="s">
        <v>7</v>
      </c>
      <c r="G52" s="244" t="s">
        <v>7</v>
      </c>
      <c r="H52" s="244" t="s">
        <v>7</v>
      </c>
      <c r="I52" s="244" t="s">
        <v>7</v>
      </c>
      <c r="J52" s="244" t="s">
        <v>7</v>
      </c>
      <c r="K52" s="244" t="s">
        <v>7</v>
      </c>
      <c r="L52" s="244" t="s">
        <v>7</v>
      </c>
      <c r="M52" s="244" t="s">
        <v>7</v>
      </c>
      <c r="N52" s="244" t="s">
        <v>7</v>
      </c>
      <c r="O52" s="245" t="s">
        <v>7</v>
      </c>
      <c r="P52" s="246" t="s">
        <v>7</v>
      </c>
      <c r="Q52" s="247" t="s">
        <v>7</v>
      </c>
      <c r="R52" s="179" t="s">
        <v>7</v>
      </c>
      <c r="S52" s="248" t="s">
        <v>6</v>
      </c>
      <c r="T52" s="180" t="s">
        <v>7</v>
      </c>
    </row>
    <row r="53" spans="2:20" ht="24.95" customHeight="1" x14ac:dyDescent="0.2">
      <c r="B53" s="236" t="s">
        <v>350</v>
      </c>
      <c r="C53" s="217" t="s">
        <v>346</v>
      </c>
      <c r="D53" s="243" t="s">
        <v>7</v>
      </c>
      <c r="E53" s="176" t="s">
        <v>7</v>
      </c>
      <c r="F53" s="176" t="s">
        <v>7</v>
      </c>
      <c r="G53" s="244" t="s">
        <v>7</v>
      </c>
      <c r="H53" s="244" t="s">
        <v>7</v>
      </c>
      <c r="I53" s="244" t="s">
        <v>7</v>
      </c>
      <c r="J53" s="244" t="s">
        <v>7</v>
      </c>
      <c r="K53" s="244" t="s">
        <v>7</v>
      </c>
      <c r="L53" s="244" t="s">
        <v>7</v>
      </c>
      <c r="M53" s="244" t="s">
        <v>7</v>
      </c>
      <c r="N53" s="244" t="s">
        <v>7</v>
      </c>
      <c r="O53" s="245" t="s">
        <v>7</v>
      </c>
      <c r="P53" s="249" t="s">
        <v>7</v>
      </c>
      <c r="Q53" s="250" t="s">
        <v>7</v>
      </c>
      <c r="R53" s="165" t="s">
        <v>7</v>
      </c>
      <c r="S53" s="248" t="s">
        <v>6</v>
      </c>
      <c r="T53" s="180" t="s">
        <v>7</v>
      </c>
    </row>
    <row r="54" spans="2:20" ht="24.95" customHeight="1" x14ac:dyDescent="0.2">
      <c r="B54" s="529" t="s">
        <v>56</v>
      </c>
      <c r="C54" s="217" t="s">
        <v>57</v>
      </c>
      <c r="D54" s="182">
        <v>17.82</v>
      </c>
      <c r="E54" s="181">
        <v>45.68</v>
      </c>
      <c r="F54" s="251">
        <v>17.62</v>
      </c>
      <c r="G54" s="244">
        <v>12.43</v>
      </c>
      <c r="H54" s="244">
        <v>11.68</v>
      </c>
      <c r="I54" s="244">
        <v>10.55</v>
      </c>
      <c r="J54" s="244">
        <v>12.14</v>
      </c>
      <c r="K54" s="244">
        <v>18.62</v>
      </c>
      <c r="L54" s="244">
        <v>12</v>
      </c>
      <c r="M54" s="244">
        <v>10.14</v>
      </c>
      <c r="N54" s="244">
        <v>16.57</v>
      </c>
      <c r="O54" s="252">
        <v>11.66</v>
      </c>
      <c r="P54" s="249">
        <f>MAX(D54:O54)</f>
        <v>45.68</v>
      </c>
      <c r="Q54" s="250">
        <f>MIN(D54:O54)</f>
        <v>10.14</v>
      </c>
      <c r="R54" s="165">
        <f>AVERAGE(D54:O54)</f>
        <v>16.409166666666668</v>
      </c>
      <c r="S54" s="248" t="s">
        <v>6</v>
      </c>
      <c r="T54" s="180" t="s">
        <v>7</v>
      </c>
    </row>
    <row r="55" spans="2:20" ht="24.95" customHeight="1" x14ac:dyDescent="0.2">
      <c r="B55" s="529" t="s">
        <v>58</v>
      </c>
      <c r="C55" s="217" t="s">
        <v>339</v>
      </c>
      <c r="D55" s="182">
        <v>1.3</v>
      </c>
      <c r="E55" s="181">
        <v>3.01</v>
      </c>
      <c r="F55" s="251">
        <v>1.8</v>
      </c>
      <c r="G55" s="244">
        <v>1.2</v>
      </c>
      <c r="H55" s="244">
        <v>2.2000000000000002</v>
      </c>
      <c r="I55" s="244">
        <v>2.77</v>
      </c>
      <c r="J55" s="244">
        <v>1.68</v>
      </c>
      <c r="K55" s="244">
        <v>1.96</v>
      </c>
      <c r="L55" s="244">
        <v>0.56999999999999995</v>
      </c>
      <c r="M55" s="244">
        <v>2.4</v>
      </c>
      <c r="N55" s="244">
        <v>1.8</v>
      </c>
      <c r="O55" s="252">
        <v>1.72</v>
      </c>
      <c r="P55" s="249">
        <f>MAX(D55:O55)</f>
        <v>3.01</v>
      </c>
      <c r="Q55" s="250">
        <f>MIN(D55:O55)</f>
        <v>0.56999999999999995</v>
      </c>
      <c r="R55" s="165">
        <f>AVERAGE(D55:O55)</f>
        <v>1.8674999999999997</v>
      </c>
      <c r="S55" s="248" t="s">
        <v>6</v>
      </c>
      <c r="T55" s="180" t="s">
        <v>7</v>
      </c>
    </row>
    <row r="56" spans="2:20" ht="24.95" customHeight="1" thickBot="1" x14ac:dyDescent="0.25">
      <c r="B56" s="530" t="s">
        <v>59</v>
      </c>
      <c r="C56" s="254" t="s">
        <v>60</v>
      </c>
      <c r="D56" s="255">
        <v>65</v>
      </c>
      <c r="E56" s="256">
        <v>65</v>
      </c>
      <c r="F56" s="257">
        <v>65</v>
      </c>
      <c r="G56" s="258">
        <v>63</v>
      </c>
      <c r="H56" s="258">
        <v>60</v>
      </c>
      <c r="I56" s="258">
        <v>66</v>
      </c>
      <c r="J56" s="258">
        <v>69</v>
      </c>
      <c r="K56" s="258">
        <v>61</v>
      </c>
      <c r="L56" s="258">
        <v>63</v>
      </c>
      <c r="M56" s="258">
        <v>60</v>
      </c>
      <c r="N56" s="258">
        <v>66</v>
      </c>
      <c r="O56" s="259">
        <v>59</v>
      </c>
      <c r="P56" s="249">
        <f>MAX(D56:O56)</f>
        <v>69</v>
      </c>
      <c r="Q56" s="250">
        <f>MIN(D56:O56)</f>
        <v>59</v>
      </c>
      <c r="R56" s="165">
        <f>AVERAGE(D56:O56)</f>
        <v>63.5</v>
      </c>
      <c r="S56" s="248" t="s">
        <v>6</v>
      </c>
      <c r="T56" s="260" t="s">
        <v>7</v>
      </c>
    </row>
    <row r="57" spans="2:20" ht="24.95" customHeight="1" x14ac:dyDescent="0.2">
      <c r="B57" s="261" t="s">
        <v>340</v>
      </c>
      <c r="C57" s="262"/>
      <c r="D57" s="262"/>
      <c r="E57" s="262"/>
      <c r="F57" s="262"/>
      <c r="G57" s="262"/>
      <c r="H57" s="262"/>
      <c r="I57" s="262"/>
      <c r="J57" s="262"/>
      <c r="K57" s="262"/>
      <c r="L57" s="262"/>
      <c r="M57" s="262"/>
      <c r="N57" s="262"/>
      <c r="O57" s="262"/>
      <c r="P57" s="262"/>
      <c r="Q57" s="262"/>
      <c r="R57" s="262"/>
      <c r="S57" s="262"/>
    </row>
    <row r="58" spans="2:20" ht="24.95" customHeight="1" x14ac:dyDescent="0.2">
      <c r="B58" s="138" t="s">
        <v>341</v>
      </c>
      <c r="N58" s="536"/>
    </row>
    <row r="60" spans="2:20" ht="24.95" customHeight="1" thickBot="1" x14ac:dyDescent="0.25">
      <c r="B60" s="140" t="s">
        <v>371</v>
      </c>
    </row>
    <row r="61" spans="2:20" ht="24.95" customHeight="1" thickBot="1" x14ac:dyDescent="0.25">
      <c r="B61" s="142" t="s">
        <v>0</v>
      </c>
      <c r="C61" s="142" t="s">
        <v>1</v>
      </c>
      <c r="D61" s="266">
        <v>44105</v>
      </c>
      <c r="E61" s="266">
        <v>44137</v>
      </c>
      <c r="F61" s="266">
        <v>44169</v>
      </c>
      <c r="G61" s="266">
        <v>44201</v>
      </c>
      <c r="H61" s="266">
        <v>44233</v>
      </c>
      <c r="I61" s="266">
        <v>44265</v>
      </c>
      <c r="J61" s="266">
        <v>44297</v>
      </c>
      <c r="K61" s="266">
        <v>44329</v>
      </c>
      <c r="L61" s="266">
        <v>44361</v>
      </c>
      <c r="M61" s="266">
        <v>44393</v>
      </c>
      <c r="N61" s="266">
        <v>44425</v>
      </c>
      <c r="O61" s="266">
        <v>44457</v>
      </c>
      <c r="P61" s="531" t="s">
        <v>309</v>
      </c>
      <c r="Q61" s="532" t="s">
        <v>310</v>
      </c>
      <c r="R61" s="533" t="s">
        <v>311</v>
      </c>
      <c r="S61" s="147" t="s">
        <v>312</v>
      </c>
      <c r="T61" s="147" t="s">
        <v>171</v>
      </c>
    </row>
    <row r="62" spans="2:20" ht="24.95" customHeight="1" x14ac:dyDescent="0.2">
      <c r="B62" s="149" t="s">
        <v>5</v>
      </c>
      <c r="C62" s="150"/>
      <c r="D62" s="267">
        <v>6</v>
      </c>
      <c r="E62" s="268">
        <v>3</v>
      </c>
      <c r="F62" s="270">
        <v>2</v>
      </c>
      <c r="G62" s="270">
        <v>5</v>
      </c>
      <c r="H62" s="270">
        <v>2</v>
      </c>
      <c r="I62" s="270">
        <v>2</v>
      </c>
      <c r="J62" s="270">
        <v>7</v>
      </c>
      <c r="K62" s="270">
        <v>5</v>
      </c>
      <c r="L62" s="269">
        <v>1</v>
      </c>
      <c r="M62" s="270">
        <v>1</v>
      </c>
      <c r="N62" s="269">
        <v>3</v>
      </c>
      <c r="O62" s="271">
        <v>1</v>
      </c>
      <c r="P62" s="154" t="s">
        <v>7</v>
      </c>
      <c r="Q62" s="155" t="s">
        <v>7</v>
      </c>
      <c r="R62" s="156" t="s">
        <v>7</v>
      </c>
      <c r="S62" s="157" t="s">
        <v>6</v>
      </c>
      <c r="T62" s="157" t="s">
        <v>6</v>
      </c>
    </row>
    <row r="63" spans="2:20" ht="24.95" customHeight="1" x14ac:dyDescent="0.2">
      <c r="B63" s="158" t="s">
        <v>8</v>
      </c>
      <c r="C63" s="159" t="s">
        <v>9</v>
      </c>
      <c r="D63" s="182">
        <v>11.45</v>
      </c>
      <c r="E63" s="181">
        <v>12.25</v>
      </c>
      <c r="F63" s="272">
        <v>12.27</v>
      </c>
      <c r="G63" s="272">
        <v>12.1</v>
      </c>
      <c r="H63" s="272">
        <v>12.38</v>
      </c>
      <c r="I63" s="272">
        <v>11.35</v>
      </c>
      <c r="J63" s="272">
        <v>11.4</v>
      </c>
      <c r="K63" s="272">
        <v>12.05</v>
      </c>
      <c r="L63" s="272">
        <v>12.3</v>
      </c>
      <c r="M63" s="272">
        <v>12</v>
      </c>
      <c r="N63" s="272">
        <v>12</v>
      </c>
      <c r="O63" s="273">
        <v>12</v>
      </c>
      <c r="P63" s="163" t="s">
        <v>7</v>
      </c>
      <c r="Q63" s="164" t="s">
        <v>7</v>
      </c>
      <c r="R63" s="165" t="s">
        <v>7</v>
      </c>
      <c r="S63" s="166" t="s">
        <v>6</v>
      </c>
      <c r="T63" s="166" t="s">
        <v>6</v>
      </c>
    </row>
    <row r="64" spans="2:20" ht="24.95" customHeight="1" x14ac:dyDescent="0.2">
      <c r="B64" s="158" t="s">
        <v>313</v>
      </c>
      <c r="C64" s="159" t="s">
        <v>11</v>
      </c>
      <c r="D64" s="167">
        <v>23.8</v>
      </c>
      <c r="E64" s="169">
        <v>24</v>
      </c>
      <c r="F64" s="168">
        <v>26.4</v>
      </c>
      <c r="G64" s="169">
        <v>21.8</v>
      </c>
      <c r="H64" s="168">
        <v>22.8</v>
      </c>
      <c r="I64" s="169">
        <v>23.2</v>
      </c>
      <c r="J64" s="272">
        <v>29</v>
      </c>
      <c r="K64" s="139">
        <v>19.899999999999999</v>
      </c>
      <c r="L64" s="274">
        <v>21.1</v>
      </c>
      <c r="M64" s="169">
        <v>20.6</v>
      </c>
      <c r="N64" s="169">
        <v>27.9</v>
      </c>
      <c r="O64" s="275">
        <v>28.6</v>
      </c>
      <c r="P64" s="171">
        <f>MAX(D64:O64)</f>
        <v>29</v>
      </c>
      <c r="Q64" s="172">
        <f>MIN(D64:O64)</f>
        <v>19.899999999999999</v>
      </c>
      <c r="R64" s="173">
        <f>AVERAGE(D64:O64)</f>
        <v>24.091666666666665</v>
      </c>
      <c r="S64" s="166" t="s">
        <v>6</v>
      </c>
      <c r="T64" s="166" t="s">
        <v>6</v>
      </c>
    </row>
    <row r="65" spans="2:20" ht="24.95" customHeight="1" x14ac:dyDescent="0.2">
      <c r="B65" s="174" t="s">
        <v>12</v>
      </c>
      <c r="C65" s="175" t="s">
        <v>13</v>
      </c>
      <c r="D65" s="167">
        <v>6</v>
      </c>
      <c r="E65" s="168">
        <v>16</v>
      </c>
      <c r="F65" s="168">
        <v>6</v>
      </c>
      <c r="G65" s="168">
        <v>3</v>
      </c>
      <c r="H65" s="168">
        <v>3</v>
      </c>
      <c r="I65" s="176">
        <v>4</v>
      </c>
      <c r="J65" s="272">
        <v>4</v>
      </c>
      <c r="K65" s="168">
        <v>12</v>
      </c>
      <c r="L65" s="276">
        <v>4</v>
      </c>
      <c r="M65" s="176">
        <v>5</v>
      </c>
      <c r="N65" s="176">
        <v>8</v>
      </c>
      <c r="O65" s="277">
        <v>4</v>
      </c>
      <c r="P65" s="177">
        <f>MAX(D65:O65)</f>
        <v>16</v>
      </c>
      <c r="Q65" s="178">
        <f>MIN(D65:O65)</f>
        <v>3</v>
      </c>
      <c r="R65" s="179">
        <f>AVERAGE(D65:O65)</f>
        <v>6.25</v>
      </c>
      <c r="S65" s="180" t="s">
        <v>7</v>
      </c>
      <c r="T65" s="180" t="s">
        <v>7</v>
      </c>
    </row>
    <row r="66" spans="2:20" ht="24.95" customHeight="1" x14ac:dyDescent="0.2">
      <c r="B66" s="174" t="s">
        <v>14</v>
      </c>
      <c r="C66" s="175"/>
      <c r="D66" s="167" t="s">
        <v>61</v>
      </c>
      <c r="E66" s="168" t="s">
        <v>61</v>
      </c>
      <c r="F66" s="168" t="s">
        <v>61</v>
      </c>
      <c r="G66" s="168" t="s">
        <v>61</v>
      </c>
      <c r="H66" s="168" t="s">
        <v>61</v>
      </c>
      <c r="I66" s="278" t="s">
        <v>61</v>
      </c>
      <c r="J66" s="272" t="s">
        <v>61</v>
      </c>
      <c r="K66" s="168" t="s">
        <v>61</v>
      </c>
      <c r="L66" s="276" t="s">
        <v>61</v>
      </c>
      <c r="M66" s="278" t="s">
        <v>61</v>
      </c>
      <c r="N66" s="278" t="s">
        <v>61</v>
      </c>
      <c r="O66" s="279" t="s">
        <v>61</v>
      </c>
      <c r="P66" s="171" t="s">
        <v>61</v>
      </c>
      <c r="Q66" s="172" t="s">
        <v>61</v>
      </c>
      <c r="R66" s="173" t="s">
        <v>61</v>
      </c>
      <c r="S66" s="180" t="s">
        <v>7</v>
      </c>
      <c r="T66" s="180" t="s">
        <v>7</v>
      </c>
    </row>
    <row r="67" spans="2:20" ht="24.95" customHeight="1" x14ac:dyDescent="0.2">
      <c r="B67" s="174" t="s">
        <v>358</v>
      </c>
      <c r="C67" s="175" t="s">
        <v>315</v>
      </c>
      <c r="D67" s="182">
        <v>5.3</v>
      </c>
      <c r="E67" s="181">
        <v>36.299999999999997</v>
      </c>
      <c r="F67" s="181">
        <v>3.63</v>
      </c>
      <c r="G67" s="181">
        <v>6.41</v>
      </c>
      <c r="H67" s="181">
        <v>4.07</v>
      </c>
      <c r="I67" s="181">
        <v>7.23</v>
      </c>
      <c r="J67" s="272">
        <v>3.1</v>
      </c>
      <c r="K67" s="181">
        <v>34.799999999999997</v>
      </c>
      <c r="L67" s="280">
        <v>6.9</v>
      </c>
      <c r="M67" s="181">
        <v>5.76</v>
      </c>
      <c r="N67" s="181">
        <v>16.3</v>
      </c>
      <c r="O67" s="281">
        <v>4.6500000000000004</v>
      </c>
      <c r="P67" s="171">
        <f>MAX(D67:O67)</f>
        <v>36.299999999999997</v>
      </c>
      <c r="Q67" s="172">
        <f t="shared" ref="Q67:Q81" si="7">MIN(D67:O67)</f>
        <v>3.1</v>
      </c>
      <c r="R67" s="173">
        <f>AVERAGE(D67:O67)</f>
        <v>11.204166666666667</v>
      </c>
      <c r="S67" s="180" t="s">
        <v>7</v>
      </c>
      <c r="T67" s="180" t="s">
        <v>7</v>
      </c>
    </row>
    <row r="68" spans="2:20" ht="24.95" customHeight="1" x14ac:dyDescent="0.2">
      <c r="B68" s="174" t="s">
        <v>16</v>
      </c>
      <c r="C68" s="175"/>
      <c r="D68" s="167">
        <v>7.7</v>
      </c>
      <c r="E68" s="168">
        <v>7.88</v>
      </c>
      <c r="F68" s="168">
        <v>7.91</v>
      </c>
      <c r="G68" s="168">
        <v>7.91</v>
      </c>
      <c r="H68" s="168">
        <v>7.38</v>
      </c>
      <c r="I68" s="181">
        <v>7.82</v>
      </c>
      <c r="J68" s="272">
        <v>7.79</v>
      </c>
      <c r="K68" s="181">
        <v>7.79</v>
      </c>
      <c r="L68" s="276">
        <v>7.79</v>
      </c>
      <c r="M68" s="181">
        <v>7.97</v>
      </c>
      <c r="N68" s="181">
        <v>7.89</v>
      </c>
      <c r="O68" s="281">
        <v>7.36</v>
      </c>
      <c r="P68" s="163">
        <f>MAX(D68:O68)</f>
        <v>7.97</v>
      </c>
      <c r="Q68" s="164">
        <f t="shared" si="7"/>
        <v>7.36</v>
      </c>
      <c r="R68" s="165">
        <f>AVERAGE(D68:O68)</f>
        <v>7.7658333333333331</v>
      </c>
      <c r="S68" s="166" t="s">
        <v>17</v>
      </c>
      <c r="T68" s="166" t="s">
        <v>6</v>
      </c>
    </row>
    <row r="69" spans="2:20" ht="24.95" customHeight="1" x14ac:dyDescent="0.2">
      <c r="B69" s="174" t="s">
        <v>359</v>
      </c>
      <c r="C69" s="183" t="s">
        <v>19</v>
      </c>
      <c r="D69" s="167">
        <v>225</v>
      </c>
      <c r="E69" s="168">
        <v>288</v>
      </c>
      <c r="F69" s="168">
        <v>248</v>
      </c>
      <c r="G69" s="168">
        <v>221</v>
      </c>
      <c r="H69" s="168">
        <v>228</v>
      </c>
      <c r="I69" s="176">
        <v>226</v>
      </c>
      <c r="J69" s="282">
        <v>212</v>
      </c>
      <c r="K69" s="168">
        <v>219</v>
      </c>
      <c r="L69" s="276">
        <v>210</v>
      </c>
      <c r="M69" s="176">
        <v>208</v>
      </c>
      <c r="N69" s="176">
        <v>188</v>
      </c>
      <c r="O69" s="277">
        <v>185</v>
      </c>
      <c r="P69" s="177">
        <f>MAX(D69:O69)</f>
        <v>288</v>
      </c>
      <c r="Q69" s="178">
        <f t="shared" si="7"/>
        <v>185</v>
      </c>
      <c r="R69" s="179">
        <f>AVERAGE(D69:O69)</f>
        <v>221.5</v>
      </c>
      <c r="S69" s="180" t="s">
        <v>7</v>
      </c>
      <c r="T69" s="180" t="s">
        <v>7</v>
      </c>
    </row>
    <row r="70" spans="2:20" ht="24.95" customHeight="1" x14ac:dyDescent="0.2">
      <c r="B70" s="185" t="s">
        <v>365</v>
      </c>
      <c r="C70" s="186" t="s">
        <v>20</v>
      </c>
      <c r="D70" s="182">
        <v>0.11</v>
      </c>
      <c r="E70" s="181">
        <v>0.15</v>
      </c>
      <c r="F70" s="181">
        <v>0.12</v>
      </c>
      <c r="G70" s="187">
        <v>0.11</v>
      </c>
      <c r="H70" s="187">
        <v>0.11</v>
      </c>
      <c r="I70" s="187">
        <v>0.11</v>
      </c>
      <c r="J70" s="188">
        <v>0.1</v>
      </c>
      <c r="K70" s="181">
        <v>0.1</v>
      </c>
      <c r="L70" s="187">
        <v>0.1</v>
      </c>
      <c r="M70" s="187">
        <v>0.1</v>
      </c>
      <c r="N70" s="187">
        <v>0.09</v>
      </c>
      <c r="O70" s="189">
        <v>0.09</v>
      </c>
      <c r="P70" s="163">
        <f>MAX(D70:O70)</f>
        <v>0.15</v>
      </c>
      <c r="Q70" s="164">
        <f t="shared" si="7"/>
        <v>0.09</v>
      </c>
      <c r="R70" s="165">
        <f>AVERAGE(D70:O70)</f>
        <v>0.10750000000000003</v>
      </c>
      <c r="S70" s="190" t="s">
        <v>7</v>
      </c>
      <c r="T70" s="180" t="s">
        <v>7</v>
      </c>
    </row>
    <row r="71" spans="2:20" ht="24.95" customHeight="1" x14ac:dyDescent="0.2">
      <c r="B71" s="174" t="s">
        <v>21</v>
      </c>
      <c r="C71" s="175" t="s">
        <v>22</v>
      </c>
      <c r="D71" s="167">
        <v>104</v>
      </c>
      <c r="E71" s="168">
        <v>121</v>
      </c>
      <c r="F71" s="168">
        <v>111</v>
      </c>
      <c r="G71" s="168">
        <v>114</v>
      </c>
      <c r="H71" s="168">
        <v>113</v>
      </c>
      <c r="I71" s="176">
        <v>112</v>
      </c>
      <c r="J71" s="282">
        <v>109</v>
      </c>
      <c r="K71" s="139">
        <v>103</v>
      </c>
      <c r="L71" s="276">
        <v>104</v>
      </c>
      <c r="M71" s="176">
        <v>104</v>
      </c>
      <c r="N71" s="176">
        <v>92</v>
      </c>
      <c r="O71" s="277">
        <v>95</v>
      </c>
      <c r="P71" s="177">
        <f t="shared" ref="P71:P92" si="8">MAX(D71:O71)</f>
        <v>121</v>
      </c>
      <c r="Q71" s="178">
        <f t="shared" si="7"/>
        <v>92</v>
      </c>
      <c r="R71" s="179">
        <f t="shared" ref="R71:R80" si="9">AVERAGE(D71:O71)</f>
        <v>106.83333333333333</v>
      </c>
      <c r="S71" s="180" t="s">
        <v>7</v>
      </c>
      <c r="T71" s="180" t="s">
        <v>7</v>
      </c>
    </row>
    <row r="72" spans="2:20" ht="24.95" customHeight="1" x14ac:dyDescent="0.2">
      <c r="B72" s="191" t="s">
        <v>23</v>
      </c>
      <c r="C72" s="175" t="s">
        <v>22</v>
      </c>
      <c r="D72" s="167">
        <v>0</v>
      </c>
      <c r="E72" s="168">
        <v>0</v>
      </c>
      <c r="F72" s="168">
        <v>0</v>
      </c>
      <c r="G72" s="168">
        <v>0</v>
      </c>
      <c r="H72" s="168">
        <v>0</v>
      </c>
      <c r="I72" s="176">
        <v>0</v>
      </c>
      <c r="J72" s="176">
        <v>0</v>
      </c>
      <c r="K72" s="176">
        <v>0</v>
      </c>
      <c r="L72" s="276">
        <v>0</v>
      </c>
      <c r="M72" s="176">
        <v>0</v>
      </c>
      <c r="N72" s="176">
        <v>0</v>
      </c>
      <c r="O72" s="277">
        <v>0</v>
      </c>
      <c r="P72" s="177">
        <f t="shared" si="8"/>
        <v>0</v>
      </c>
      <c r="Q72" s="178">
        <f t="shared" si="7"/>
        <v>0</v>
      </c>
      <c r="R72" s="179">
        <f t="shared" si="9"/>
        <v>0</v>
      </c>
      <c r="S72" s="166" t="s">
        <v>6</v>
      </c>
      <c r="T72" s="166" t="s">
        <v>6</v>
      </c>
    </row>
    <row r="73" spans="2:20" ht="24.95" customHeight="1" x14ac:dyDescent="0.2">
      <c r="B73" s="174" t="s">
        <v>24</v>
      </c>
      <c r="C73" s="175" t="s">
        <v>22</v>
      </c>
      <c r="D73" s="167">
        <v>142</v>
      </c>
      <c r="E73" s="168">
        <v>207</v>
      </c>
      <c r="F73" s="168">
        <v>161</v>
      </c>
      <c r="G73" s="168">
        <v>151</v>
      </c>
      <c r="H73" s="168">
        <v>139</v>
      </c>
      <c r="I73" s="176">
        <v>140</v>
      </c>
      <c r="J73" s="176">
        <v>133</v>
      </c>
      <c r="K73" s="176">
        <v>153</v>
      </c>
      <c r="L73" s="276">
        <v>130</v>
      </c>
      <c r="M73" s="176">
        <v>127</v>
      </c>
      <c r="N73" s="176">
        <v>123</v>
      </c>
      <c r="O73" s="277">
        <v>117</v>
      </c>
      <c r="P73" s="177">
        <f t="shared" si="8"/>
        <v>207</v>
      </c>
      <c r="Q73" s="178">
        <f t="shared" si="7"/>
        <v>117</v>
      </c>
      <c r="R73" s="179">
        <f t="shared" si="9"/>
        <v>143.58333333333334</v>
      </c>
      <c r="S73" s="166" t="s">
        <v>6</v>
      </c>
      <c r="T73" s="166" t="s">
        <v>6</v>
      </c>
    </row>
    <row r="74" spans="2:20" ht="24.95" customHeight="1" x14ac:dyDescent="0.2">
      <c r="B74" s="174" t="s">
        <v>25</v>
      </c>
      <c r="C74" s="175" t="s">
        <v>22</v>
      </c>
      <c r="D74" s="167">
        <v>135</v>
      </c>
      <c r="E74" s="168">
        <v>173</v>
      </c>
      <c r="F74" s="168">
        <v>149</v>
      </c>
      <c r="G74" s="168">
        <v>133</v>
      </c>
      <c r="H74" s="168">
        <v>137</v>
      </c>
      <c r="I74" s="176">
        <v>136</v>
      </c>
      <c r="J74" s="176">
        <v>127</v>
      </c>
      <c r="K74" s="176">
        <v>131</v>
      </c>
      <c r="L74" s="276">
        <v>126</v>
      </c>
      <c r="M74" s="176">
        <v>125</v>
      </c>
      <c r="N74" s="176">
        <v>113</v>
      </c>
      <c r="O74" s="277">
        <v>111</v>
      </c>
      <c r="P74" s="177">
        <f t="shared" si="8"/>
        <v>173</v>
      </c>
      <c r="Q74" s="178">
        <f t="shared" si="7"/>
        <v>111</v>
      </c>
      <c r="R74" s="179">
        <f t="shared" si="9"/>
        <v>133</v>
      </c>
      <c r="S74" s="180" t="s">
        <v>7</v>
      </c>
      <c r="T74" s="180" t="s">
        <v>7</v>
      </c>
    </row>
    <row r="75" spans="2:20" ht="24.95" customHeight="1" x14ac:dyDescent="0.2">
      <c r="B75" s="174" t="s">
        <v>26</v>
      </c>
      <c r="C75" s="175" t="s">
        <v>22</v>
      </c>
      <c r="D75" s="167">
        <v>7</v>
      </c>
      <c r="E75" s="168">
        <v>34</v>
      </c>
      <c r="F75" s="168">
        <v>12</v>
      </c>
      <c r="G75" s="168">
        <v>18</v>
      </c>
      <c r="H75" s="168">
        <v>2</v>
      </c>
      <c r="I75" s="176">
        <v>4</v>
      </c>
      <c r="J75" s="176">
        <v>6</v>
      </c>
      <c r="K75" s="176">
        <v>22</v>
      </c>
      <c r="L75" s="276">
        <v>4</v>
      </c>
      <c r="M75" s="176">
        <v>2</v>
      </c>
      <c r="N75" s="176">
        <v>10</v>
      </c>
      <c r="O75" s="277">
        <v>6</v>
      </c>
      <c r="P75" s="177">
        <f t="shared" si="8"/>
        <v>34</v>
      </c>
      <c r="Q75" s="178">
        <f t="shared" si="7"/>
        <v>2</v>
      </c>
      <c r="R75" s="179">
        <f t="shared" si="9"/>
        <v>10.583333333333334</v>
      </c>
      <c r="S75" s="180" t="s">
        <v>7</v>
      </c>
      <c r="T75" s="180" t="s">
        <v>7</v>
      </c>
    </row>
    <row r="76" spans="2:20" ht="24.95" customHeight="1" x14ac:dyDescent="0.2">
      <c r="B76" s="174" t="s">
        <v>27</v>
      </c>
      <c r="C76" s="175" t="s">
        <v>22</v>
      </c>
      <c r="D76" s="167">
        <v>112</v>
      </c>
      <c r="E76" s="168">
        <v>129</v>
      </c>
      <c r="F76" s="168">
        <v>119</v>
      </c>
      <c r="G76" s="168">
        <v>123</v>
      </c>
      <c r="H76" s="168">
        <v>113</v>
      </c>
      <c r="I76" s="176">
        <v>115</v>
      </c>
      <c r="J76" s="176">
        <v>112</v>
      </c>
      <c r="K76" s="176">
        <v>105</v>
      </c>
      <c r="L76" s="276">
        <v>108</v>
      </c>
      <c r="M76" s="176">
        <v>107</v>
      </c>
      <c r="N76" s="176">
        <v>90</v>
      </c>
      <c r="O76" s="277">
        <v>93</v>
      </c>
      <c r="P76" s="177">
        <f t="shared" si="8"/>
        <v>129</v>
      </c>
      <c r="Q76" s="178">
        <f t="shared" si="7"/>
        <v>90</v>
      </c>
      <c r="R76" s="179">
        <f t="shared" si="9"/>
        <v>110.5</v>
      </c>
      <c r="S76" s="180" t="s">
        <v>7</v>
      </c>
      <c r="T76" s="180" t="s">
        <v>7</v>
      </c>
    </row>
    <row r="77" spans="2:20" ht="24.95" customHeight="1" x14ac:dyDescent="0.2">
      <c r="B77" s="174" t="s">
        <v>28</v>
      </c>
      <c r="C77" s="175" t="s">
        <v>22</v>
      </c>
      <c r="D77" s="167">
        <v>104</v>
      </c>
      <c r="E77" s="168">
        <v>121</v>
      </c>
      <c r="F77" s="168">
        <v>111</v>
      </c>
      <c r="G77" s="168">
        <v>114</v>
      </c>
      <c r="H77" s="168">
        <v>113</v>
      </c>
      <c r="I77" s="176">
        <v>112</v>
      </c>
      <c r="J77" s="176">
        <v>109</v>
      </c>
      <c r="K77" s="176">
        <v>103</v>
      </c>
      <c r="L77" s="276">
        <v>104</v>
      </c>
      <c r="M77" s="176">
        <v>104</v>
      </c>
      <c r="N77" s="176">
        <v>90</v>
      </c>
      <c r="O77" s="277">
        <v>93</v>
      </c>
      <c r="P77" s="177">
        <f t="shared" si="8"/>
        <v>121</v>
      </c>
      <c r="Q77" s="178">
        <f t="shared" si="7"/>
        <v>90</v>
      </c>
      <c r="R77" s="179">
        <f t="shared" si="9"/>
        <v>106.5</v>
      </c>
      <c r="S77" s="180" t="s">
        <v>7</v>
      </c>
      <c r="T77" s="180" t="s">
        <v>7</v>
      </c>
    </row>
    <row r="78" spans="2:20" ht="24.95" customHeight="1" x14ac:dyDescent="0.2">
      <c r="B78" s="174" t="s">
        <v>29</v>
      </c>
      <c r="C78" s="175" t="s">
        <v>22</v>
      </c>
      <c r="D78" s="167">
        <v>8</v>
      </c>
      <c r="E78" s="168">
        <v>8</v>
      </c>
      <c r="F78" s="168">
        <v>8</v>
      </c>
      <c r="G78" s="168">
        <v>9</v>
      </c>
      <c r="H78" s="168">
        <v>0</v>
      </c>
      <c r="I78" s="176">
        <v>3</v>
      </c>
      <c r="J78" s="176">
        <v>3</v>
      </c>
      <c r="K78" s="176">
        <v>2</v>
      </c>
      <c r="L78" s="276">
        <v>4</v>
      </c>
      <c r="M78" s="176">
        <v>3</v>
      </c>
      <c r="N78" s="176">
        <v>0</v>
      </c>
      <c r="O78" s="277">
        <v>0</v>
      </c>
      <c r="P78" s="177">
        <f t="shared" si="8"/>
        <v>9</v>
      </c>
      <c r="Q78" s="178">
        <f t="shared" si="7"/>
        <v>0</v>
      </c>
      <c r="R78" s="179">
        <f t="shared" si="9"/>
        <v>4</v>
      </c>
      <c r="S78" s="180" t="s">
        <v>7</v>
      </c>
      <c r="T78" s="180" t="s">
        <v>7</v>
      </c>
    </row>
    <row r="79" spans="2:20" ht="24.95" customHeight="1" x14ac:dyDescent="0.2">
      <c r="B79" s="174" t="s">
        <v>30</v>
      </c>
      <c r="C79" s="175" t="s">
        <v>22</v>
      </c>
      <c r="D79" s="167">
        <v>0</v>
      </c>
      <c r="E79" s="168">
        <v>7</v>
      </c>
      <c r="F79" s="168">
        <v>4</v>
      </c>
      <c r="G79" s="168">
        <v>2</v>
      </c>
      <c r="H79" s="168">
        <v>0</v>
      </c>
      <c r="I79" s="176">
        <v>0</v>
      </c>
      <c r="J79" s="176">
        <v>0</v>
      </c>
      <c r="K79" s="176">
        <v>3</v>
      </c>
      <c r="L79" s="276">
        <v>1</v>
      </c>
      <c r="M79" s="176">
        <v>0</v>
      </c>
      <c r="N79" s="176">
        <v>2</v>
      </c>
      <c r="O79" s="277">
        <v>1</v>
      </c>
      <c r="P79" s="177">
        <f t="shared" si="8"/>
        <v>7</v>
      </c>
      <c r="Q79" s="178">
        <f t="shared" si="7"/>
        <v>0</v>
      </c>
      <c r="R79" s="179">
        <f t="shared" si="9"/>
        <v>1.6666666666666667</v>
      </c>
      <c r="S79" s="180" t="s">
        <v>7</v>
      </c>
      <c r="T79" s="180" t="s">
        <v>7</v>
      </c>
    </row>
    <row r="80" spans="2:20" ht="24.95" customHeight="1" x14ac:dyDescent="0.2">
      <c r="B80" s="174" t="s">
        <v>31</v>
      </c>
      <c r="C80" s="175" t="s">
        <v>22</v>
      </c>
      <c r="D80" s="167">
        <v>4</v>
      </c>
      <c r="E80" s="168">
        <v>15</v>
      </c>
      <c r="F80" s="168">
        <v>7</v>
      </c>
      <c r="G80" s="168">
        <v>4</v>
      </c>
      <c r="H80" s="168">
        <v>3</v>
      </c>
      <c r="I80" s="176">
        <v>5</v>
      </c>
      <c r="J80" s="176">
        <v>3</v>
      </c>
      <c r="K80" s="176">
        <v>7</v>
      </c>
      <c r="L80" s="276">
        <v>5</v>
      </c>
      <c r="M80" s="176">
        <v>4</v>
      </c>
      <c r="N80" s="176">
        <v>5</v>
      </c>
      <c r="O80" s="277">
        <v>1</v>
      </c>
      <c r="P80" s="177">
        <f t="shared" si="8"/>
        <v>15</v>
      </c>
      <c r="Q80" s="178">
        <f t="shared" si="7"/>
        <v>1</v>
      </c>
      <c r="R80" s="179">
        <f t="shared" si="9"/>
        <v>5.25</v>
      </c>
      <c r="S80" s="180" t="s">
        <v>7</v>
      </c>
      <c r="T80" s="180" t="s">
        <v>7</v>
      </c>
    </row>
    <row r="81" spans="2:20" ht="24.95" customHeight="1" x14ac:dyDescent="0.2">
      <c r="B81" s="174" t="s">
        <v>32</v>
      </c>
      <c r="C81" s="175" t="s">
        <v>22</v>
      </c>
      <c r="D81" s="193">
        <v>1.99</v>
      </c>
      <c r="E81" s="192">
        <v>1.5</v>
      </c>
      <c r="F81" s="193">
        <v>1.62</v>
      </c>
      <c r="G81" s="193">
        <v>1.48</v>
      </c>
      <c r="H81" s="193">
        <v>1.84</v>
      </c>
      <c r="I81" s="192">
        <v>1.42</v>
      </c>
      <c r="J81" s="181">
        <v>1.69</v>
      </c>
      <c r="K81" s="192">
        <v>2.88</v>
      </c>
      <c r="L81" s="283">
        <v>2.48</v>
      </c>
      <c r="M81" s="192">
        <v>1.46</v>
      </c>
      <c r="N81" s="192">
        <v>1.76</v>
      </c>
      <c r="O81" s="192">
        <v>1.92</v>
      </c>
      <c r="P81" s="163">
        <f t="shared" si="8"/>
        <v>2.88</v>
      </c>
      <c r="Q81" s="164">
        <f t="shared" si="7"/>
        <v>1.42</v>
      </c>
      <c r="R81" s="165">
        <f>AVERAGE(D81:O81)</f>
        <v>1.8366666666666667</v>
      </c>
      <c r="S81" s="180" t="s">
        <v>7</v>
      </c>
      <c r="T81" s="180" t="s">
        <v>7</v>
      </c>
    </row>
    <row r="82" spans="2:20" ht="24.95" customHeight="1" x14ac:dyDescent="0.2">
      <c r="B82" s="174" t="s">
        <v>33</v>
      </c>
      <c r="C82" s="175" t="s">
        <v>22</v>
      </c>
      <c r="D82" s="194" t="s">
        <v>62</v>
      </c>
      <c r="E82" s="194" t="s">
        <v>62</v>
      </c>
      <c r="F82" s="194">
        <v>8.0000000000000002E-3</v>
      </c>
      <c r="G82" s="193">
        <v>0.05</v>
      </c>
      <c r="H82" s="193">
        <v>2.5000000000000001E-2</v>
      </c>
      <c r="I82" s="194">
        <v>0.20599999999999999</v>
      </c>
      <c r="J82" s="181">
        <v>0.108</v>
      </c>
      <c r="K82" s="194">
        <v>1.6E-2</v>
      </c>
      <c r="L82" s="284">
        <v>4.9000000000000002E-2</v>
      </c>
      <c r="M82" s="194">
        <v>6.7000000000000004E-2</v>
      </c>
      <c r="N82" s="194">
        <v>2.1000000000000001E-2</v>
      </c>
      <c r="O82" s="194">
        <v>3.5000000000000003E-2</v>
      </c>
      <c r="P82" s="195">
        <f t="shared" si="8"/>
        <v>0.20599999999999999</v>
      </c>
      <c r="Q82" s="196" t="s">
        <v>62</v>
      </c>
      <c r="R82" s="197">
        <f>AVERAGE(D82:O82)</f>
        <v>5.8499999999999996E-2</v>
      </c>
      <c r="S82" s="180">
        <v>0.5</v>
      </c>
      <c r="T82" s="198">
        <v>0</v>
      </c>
    </row>
    <row r="83" spans="2:20" ht="24.95" customHeight="1" x14ac:dyDescent="0.2">
      <c r="B83" s="174" t="s">
        <v>320</v>
      </c>
      <c r="C83" s="175" t="s">
        <v>22</v>
      </c>
      <c r="D83" s="193">
        <v>0.59</v>
      </c>
      <c r="E83" s="193">
        <v>0.98</v>
      </c>
      <c r="F83" s="192">
        <v>0.38</v>
      </c>
      <c r="G83" s="192">
        <v>0.32</v>
      </c>
      <c r="H83" s="193">
        <v>0.34</v>
      </c>
      <c r="I83" s="194">
        <v>0.22</v>
      </c>
      <c r="J83" s="181">
        <v>0.19</v>
      </c>
      <c r="K83" s="194">
        <v>0.38</v>
      </c>
      <c r="L83" s="192">
        <v>0.19</v>
      </c>
      <c r="M83" s="192">
        <v>0.22</v>
      </c>
      <c r="N83" s="192">
        <v>0.34</v>
      </c>
      <c r="O83" s="192">
        <v>0.15</v>
      </c>
      <c r="P83" s="195">
        <f t="shared" si="8"/>
        <v>0.98</v>
      </c>
      <c r="Q83" s="196" t="s">
        <v>62</v>
      </c>
      <c r="R83" s="197">
        <f>AVERAGE(D83:O83)</f>
        <v>0.35833333333333334</v>
      </c>
      <c r="S83" s="199">
        <v>5</v>
      </c>
      <c r="T83" s="198">
        <v>0.01</v>
      </c>
    </row>
    <row r="84" spans="2:20" ht="24.95" customHeight="1" x14ac:dyDescent="0.2">
      <c r="B84" s="174" t="s">
        <v>321</v>
      </c>
      <c r="C84" s="200" t="s">
        <v>22</v>
      </c>
      <c r="D84" s="285" t="s">
        <v>62</v>
      </c>
      <c r="E84" s="285">
        <v>5.0000000000000001E-3</v>
      </c>
      <c r="F84" s="285">
        <v>0.03</v>
      </c>
      <c r="G84" s="286">
        <v>2.1000000000000001E-2</v>
      </c>
      <c r="H84" s="287">
        <v>1.4E-2</v>
      </c>
      <c r="I84" s="286">
        <v>8.0000000000000002E-3</v>
      </c>
      <c r="J84" s="181">
        <v>0.02</v>
      </c>
      <c r="K84" s="286">
        <v>2E-3</v>
      </c>
      <c r="L84" s="286">
        <v>5.0000000000000001E-3</v>
      </c>
      <c r="M84" s="286">
        <v>7.0000000000000001E-3</v>
      </c>
      <c r="N84" s="286">
        <v>1.2E-2</v>
      </c>
      <c r="O84" s="286">
        <v>2.3E-2</v>
      </c>
      <c r="P84" s="195">
        <f t="shared" si="8"/>
        <v>0.03</v>
      </c>
      <c r="Q84" s="201" t="s">
        <v>62</v>
      </c>
      <c r="R84" s="197">
        <f>AVERAGE(D84:O84)</f>
        <v>1.3363636363636362E-2</v>
      </c>
      <c r="S84" s="202" t="s">
        <v>7</v>
      </c>
      <c r="T84" s="198">
        <v>0.01</v>
      </c>
    </row>
    <row r="85" spans="2:20" ht="24.95" customHeight="1" x14ac:dyDescent="0.2">
      <c r="B85" s="174" t="s">
        <v>34</v>
      </c>
      <c r="C85" s="175" t="s">
        <v>22</v>
      </c>
      <c r="D85" s="193">
        <v>0.2</v>
      </c>
      <c r="E85" s="193">
        <v>1.1000000000000001</v>
      </c>
      <c r="F85" s="194">
        <v>0.5</v>
      </c>
      <c r="G85" s="203">
        <v>0.4</v>
      </c>
      <c r="H85" s="193">
        <v>0.9</v>
      </c>
      <c r="I85" s="203">
        <v>0.4</v>
      </c>
      <c r="J85" s="181">
        <v>0.5</v>
      </c>
      <c r="K85" s="203">
        <v>1</v>
      </c>
      <c r="L85" s="203">
        <v>1.2</v>
      </c>
      <c r="M85" s="203">
        <v>0.7</v>
      </c>
      <c r="N85" s="203">
        <v>0.7</v>
      </c>
      <c r="O85" s="203">
        <v>0.2</v>
      </c>
      <c r="P85" s="195">
        <f t="shared" si="8"/>
        <v>1.2</v>
      </c>
      <c r="Q85" s="196">
        <f t="shared" ref="Q85:Q90" si="10">MIN(D85:O85)</f>
        <v>0.2</v>
      </c>
      <c r="R85" s="197">
        <f t="shared" ref="R85:R91" si="11">AVERAGE(D85:O85)</f>
        <v>0.65</v>
      </c>
      <c r="S85" s="166" t="s">
        <v>6</v>
      </c>
      <c r="T85" s="180" t="s">
        <v>7</v>
      </c>
    </row>
    <row r="86" spans="2:20" ht="24.95" customHeight="1" x14ac:dyDescent="0.2">
      <c r="B86" s="174" t="s">
        <v>35</v>
      </c>
      <c r="C86" s="175" t="s">
        <v>22</v>
      </c>
      <c r="D86" s="193">
        <v>0.04</v>
      </c>
      <c r="E86" s="193">
        <v>0.09</v>
      </c>
      <c r="F86" s="194">
        <v>0.05</v>
      </c>
      <c r="G86" s="192">
        <v>0.06</v>
      </c>
      <c r="H86" s="193">
        <v>0.04</v>
      </c>
      <c r="I86" s="192">
        <v>0.05</v>
      </c>
      <c r="J86" s="181">
        <v>0.03</v>
      </c>
      <c r="K86" s="192">
        <v>0.09</v>
      </c>
      <c r="L86" s="192">
        <v>0.04</v>
      </c>
      <c r="M86" s="192">
        <v>0.03</v>
      </c>
      <c r="N86" s="192">
        <v>0.03</v>
      </c>
      <c r="O86" s="192">
        <v>0.02</v>
      </c>
      <c r="P86" s="195">
        <f t="shared" si="8"/>
        <v>0.09</v>
      </c>
      <c r="Q86" s="196">
        <f t="shared" si="10"/>
        <v>0.02</v>
      </c>
      <c r="R86" s="197">
        <f t="shared" si="11"/>
        <v>4.7499999999999994E-2</v>
      </c>
      <c r="S86" s="166" t="s">
        <v>6</v>
      </c>
      <c r="T86" s="180" t="s">
        <v>7</v>
      </c>
    </row>
    <row r="87" spans="2:20" ht="24.95" customHeight="1" x14ac:dyDescent="0.2">
      <c r="B87" s="174" t="s">
        <v>36</v>
      </c>
      <c r="C87" s="175" t="s">
        <v>22</v>
      </c>
      <c r="D87" s="203">
        <v>25.2</v>
      </c>
      <c r="E87" s="203">
        <v>36.200000000000003</v>
      </c>
      <c r="F87" s="193">
        <v>32.5</v>
      </c>
      <c r="G87" s="193">
        <v>33</v>
      </c>
      <c r="H87" s="193">
        <v>33.6</v>
      </c>
      <c r="I87" s="203">
        <v>33</v>
      </c>
      <c r="J87" s="181">
        <v>31</v>
      </c>
      <c r="K87" s="203">
        <v>29.7</v>
      </c>
      <c r="L87" s="203">
        <v>29.6</v>
      </c>
      <c r="M87" s="203">
        <v>29.8</v>
      </c>
      <c r="N87" s="203">
        <v>27.4</v>
      </c>
      <c r="O87" s="203">
        <v>27.8</v>
      </c>
      <c r="P87" s="163">
        <f t="shared" si="8"/>
        <v>36.200000000000003</v>
      </c>
      <c r="Q87" s="164">
        <f t="shared" si="10"/>
        <v>25.2</v>
      </c>
      <c r="R87" s="165">
        <f t="shared" si="11"/>
        <v>30.733333333333334</v>
      </c>
      <c r="S87" s="180" t="s">
        <v>7</v>
      </c>
      <c r="T87" s="180" t="s">
        <v>7</v>
      </c>
    </row>
    <row r="88" spans="2:20" ht="24.95" customHeight="1" x14ac:dyDescent="0.2">
      <c r="B88" s="174" t="s">
        <v>37</v>
      </c>
      <c r="C88" s="175" t="s">
        <v>22</v>
      </c>
      <c r="D88" s="192">
        <v>0.13</v>
      </c>
      <c r="E88" s="192">
        <v>0.45800000000000002</v>
      </c>
      <c r="F88" s="192">
        <v>0.2422</v>
      </c>
      <c r="G88" s="192">
        <v>0.23649999999999999</v>
      </c>
      <c r="H88" s="193">
        <v>0.13719999999999999</v>
      </c>
      <c r="I88" s="192">
        <v>0.21840000000000001</v>
      </c>
      <c r="J88" s="181">
        <v>0.24479999999999999</v>
      </c>
      <c r="K88" s="192">
        <v>0.40200000000000002</v>
      </c>
      <c r="L88" s="192">
        <v>0.1411</v>
      </c>
      <c r="M88" s="192">
        <v>0.13239999999999999</v>
      </c>
      <c r="N88" s="192">
        <v>0.21210000000000001</v>
      </c>
      <c r="O88" s="192">
        <v>0.1943</v>
      </c>
      <c r="P88" s="163">
        <f t="shared" si="8"/>
        <v>0.45800000000000002</v>
      </c>
      <c r="Q88" s="164">
        <f t="shared" si="10"/>
        <v>0.13</v>
      </c>
      <c r="R88" s="165">
        <f t="shared" si="11"/>
        <v>0.22908333333333331</v>
      </c>
      <c r="S88" s="180" t="s">
        <v>7</v>
      </c>
      <c r="T88" s="180" t="s">
        <v>7</v>
      </c>
    </row>
    <row r="89" spans="2:20" ht="24.95" customHeight="1" x14ac:dyDescent="0.2">
      <c r="B89" s="174" t="s">
        <v>38</v>
      </c>
      <c r="C89" s="175" t="s">
        <v>22</v>
      </c>
      <c r="D89" s="193">
        <v>0.27</v>
      </c>
      <c r="E89" s="193">
        <v>0.31</v>
      </c>
      <c r="F89" s="193">
        <v>0.18</v>
      </c>
      <c r="G89" s="193">
        <v>0.1</v>
      </c>
      <c r="H89" s="193">
        <v>0.13</v>
      </c>
      <c r="I89" s="192">
        <v>0.16</v>
      </c>
      <c r="J89" s="181">
        <v>0.1</v>
      </c>
      <c r="K89" s="192">
        <v>0.17</v>
      </c>
      <c r="L89" s="192">
        <v>0.22</v>
      </c>
      <c r="M89" s="192">
        <v>0.15</v>
      </c>
      <c r="N89" s="192">
        <v>0.18</v>
      </c>
      <c r="O89" s="192">
        <v>0.16</v>
      </c>
      <c r="P89" s="163">
        <f t="shared" si="8"/>
        <v>0.31</v>
      </c>
      <c r="Q89" s="164">
        <f t="shared" si="10"/>
        <v>0.1</v>
      </c>
      <c r="R89" s="165">
        <f t="shared" si="11"/>
        <v>0.17749999999999999</v>
      </c>
      <c r="S89" s="180" t="s">
        <v>7</v>
      </c>
      <c r="T89" s="180" t="s">
        <v>7</v>
      </c>
    </row>
    <row r="90" spans="2:20" ht="24.95" customHeight="1" x14ac:dyDescent="0.2">
      <c r="B90" s="174" t="s">
        <v>39</v>
      </c>
      <c r="C90" s="175" t="s">
        <v>22</v>
      </c>
      <c r="D90" s="193">
        <v>0.03</v>
      </c>
      <c r="E90" s="193">
        <v>5.0200000000000002E-2</v>
      </c>
      <c r="F90" s="193">
        <v>5.1799999999999999E-2</v>
      </c>
      <c r="G90" s="193">
        <v>5.3499999999999999E-2</v>
      </c>
      <c r="H90" s="193">
        <v>6.7699999999999996E-2</v>
      </c>
      <c r="I90" s="192">
        <v>7.6100000000000001E-2</v>
      </c>
      <c r="J90" s="181">
        <v>6.4000000000000001E-2</v>
      </c>
      <c r="K90" s="192">
        <v>6.0299999999999999E-2</v>
      </c>
      <c r="L90" s="192">
        <v>0.02</v>
      </c>
      <c r="M90" s="192">
        <v>4.1000000000000002E-2</v>
      </c>
      <c r="N90" s="192">
        <v>2.1999999999999999E-2</v>
      </c>
      <c r="O90" s="192">
        <v>3.04E-2</v>
      </c>
      <c r="P90" s="163">
        <f t="shared" si="8"/>
        <v>7.6100000000000001E-2</v>
      </c>
      <c r="Q90" s="164">
        <f t="shared" si="10"/>
        <v>0.02</v>
      </c>
      <c r="R90" s="165">
        <f t="shared" si="11"/>
        <v>4.7250000000000007E-2</v>
      </c>
      <c r="S90" s="204">
        <v>1</v>
      </c>
      <c r="T90" s="204" t="s">
        <v>6</v>
      </c>
    </row>
    <row r="91" spans="2:20" ht="24.95" customHeight="1" x14ac:dyDescent="0.2">
      <c r="B91" s="174" t="s">
        <v>40</v>
      </c>
      <c r="C91" s="175" t="s">
        <v>22</v>
      </c>
      <c r="D91" s="193">
        <v>11.76</v>
      </c>
      <c r="E91" s="192">
        <v>9.24</v>
      </c>
      <c r="F91" s="192">
        <v>9.06</v>
      </c>
      <c r="G91" s="192">
        <v>9.7200000000000006</v>
      </c>
      <c r="H91" s="192">
        <v>6.96</v>
      </c>
      <c r="I91" s="192">
        <v>7.8</v>
      </c>
      <c r="J91" s="181">
        <v>8.2799999999999994</v>
      </c>
      <c r="K91" s="192">
        <v>7.38</v>
      </c>
      <c r="L91" s="192">
        <v>8.16</v>
      </c>
      <c r="M91" s="192">
        <v>7.8</v>
      </c>
      <c r="N91" s="192">
        <v>5.16</v>
      </c>
      <c r="O91" s="192">
        <v>5.64</v>
      </c>
      <c r="P91" s="163">
        <f t="shared" si="8"/>
        <v>11.76</v>
      </c>
      <c r="Q91" s="164">
        <f>MIN(D91:O91)</f>
        <v>5.16</v>
      </c>
      <c r="R91" s="165">
        <f t="shared" si="11"/>
        <v>8.08</v>
      </c>
      <c r="S91" s="180" t="s">
        <v>7</v>
      </c>
      <c r="T91" s="180" t="s">
        <v>7</v>
      </c>
    </row>
    <row r="92" spans="2:20" ht="24.95" customHeight="1" x14ac:dyDescent="0.2">
      <c r="B92" s="205" t="s">
        <v>323</v>
      </c>
      <c r="C92" s="175" t="s">
        <v>22</v>
      </c>
      <c r="D92" s="212" t="s">
        <v>7</v>
      </c>
      <c r="E92" s="193" t="s">
        <v>7</v>
      </c>
      <c r="F92" s="212" t="s">
        <v>7</v>
      </c>
      <c r="G92" s="212" t="s">
        <v>7</v>
      </c>
      <c r="H92" s="212" t="s">
        <v>62</v>
      </c>
      <c r="I92" s="212" t="s">
        <v>7</v>
      </c>
      <c r="J92" s="181" t="s">
        <v>7</v>
      </c>
      <c r="K92" s="212" t="s">
        <v>62</v>
      </c>
      <c r="L92" s="212" t="s">
        <v>7</v>
      </c>
      <c r="M92" s="212" t="s">
        <v>7</v>
      </c>
      <c r="N92" s="212" t="s">
        <v>62</v>
      </c>
      <c r="O92" s="227" t="s">
        <v>7</v>
      </c>
      <c r="P92" s="208">
        <f t="shared" si="8"/>
        <v>0</v>
      </c>
      <c r="Q92" s="209" t="s">
        <v>62</v>
      </c>
      <c r="R92" s="210" t="s">
        <v>62</v>
      </c>
      <c r="S92" s="180">
        <v>2E-3</v>
      </c>
      <c r="T92" s="180">
        <v>1.0000000000000001E-5</v>
      </c>
    </row>
    <row r="93" spans="2:20" ht="24.95" customHeight="1" x14ac:dyDescent="0.2">
      <c r="B93" s="205" t="s">
        <v>326</v>
      </c>
      <c r="C93" s="175" t="s">
        <v>22</v>
      </c>
      <c r="D93" s="193" t="s">
        <v>7</v>
      </c>
      <c r="E93" s="193" t="s">
        <v>7</v>
      </c>
      <c r="F93" s="227" t="s">
        <v>7</v>
      </c>
      <c r="G93" s="227" t="s">
        <v>7</v>
      </c>
      <c r="H93" s="212" t="s">
        <v>288</v>
      </c>
      <c r="I93" s="227" t="s">
        <v>7</v>
      </c>
      <c r="J93" s="181" t="s">
        <v>7</v>
      </c>
      <c r="K93" s="212" t="s">
        <v>288</v>
      </c>
      <c r="L93" s="227" t="s">
        <v>7</v>
      </c>
      <c r="M93" s="227" t="s">
        <v>7</v>
      </c>
      <c r="N93" s="193" t="s">
        <v>288</v>
      </c>
      <c r="O93" s="227" t="s">
        <v>7</v>
      </c>
      <c r="P93" s="208" t="s">
        <v>325</v>
      </c>
      <c r="Q93" s="209" t="s">
        <v>62</v>
      </c>
      <c r="R93" s="210" t="s">
        <v>325</v>
      </c>
      <c r="S93" s="180">
        <v>0.1</v>
      </c>
      <c r="T93" s="180">
        <v>0.01</v>
      </c>
    </row>
    <row r="94" spans="2:20" ht="24.95" customHeight="1" x14ac:dyDescent="0.2">
      <c r="B94" s="205" t="s">
        <v>327</v>
      </c>
      <c r="C94" s="175" t="s">
        <v>22</v>
      </c>
      <c r="D94" s="227" t="s">
        <v>7</v>
      </c>
      <c r="E94" s="193" t="s">
        <v>7</v>
      </c>
      <c r="F94" s="227" t="s">
        <v>7</v>
      </c>
      <c r="G94" s="227" t="s">
        <v>7</v>
      </c>
      <c r="H94" s="212" t="s">
        <v>62</v>
      </c>
      <c r="I94" s="227" t="s">
        <v>7</v>
      </c>
      <c r="J94" s="181" t="s">
        <v>7</v>
      </c>
      <c r="K94" s="212">
        <v>6.0000000000000001E-3</v>
      </c>
      <c r="L94" s="227" t="s">
        <v>7</v>
      </c>
      <c r="M94" s="227" t="s">
        <v>7</v>
      </c>
      <c r="N94" s="194">
        <v>6.0000000000000001E-3</v>
      </c>
      <c r="O94" s="227" t="s">
        <v>7</v>
      </c>
      <c r="P94" s="208" t="s">
        <v>62</v>
      </c>
      <c r="Q94" s="209" t="s">
        <v>62</v>
      </c>
      <c r="R94" s="210" t="s">
        <v>62</v>
      </c>
      <c r="S94" s="199">
        <v>1</v>
      </c>
      <c r="T94" s="211">
        <v>1E-3</v>
      </c>
    </row>
    <row r="95" spans="2:20" ht="24.95" customHeight="1" x14ac:dyDescent="0.2">
      <c r="B95" s="205" t="s">
        <v>328</v>
      </c>
      <c r="C95" s="175" t="s">
        <v>22</v>
      </c>
      <c r="D95" s="212" t="s">
        <v>62</v>
      </c>
      <c r="E95" s="193" t="s">
        <v>62</v>
      </c>
      <c r="F95" s="193" t="s">
        <v>62</v>
      </c>
      <c r="G95" s="193" t="s">
        <v>62</v>
      </c>
      <c r="H95" s="212">
        <v>2.0999999999999999E-3</v>
      </c>
      <c r="I95" s="212" t="s">
        <v>62</v>
      </c>
      <c r="J95" s="181">
        <v>3.8E-3</v>
      </c>
      <c r="K95" s="212">
        <v>4.4999999999999997E-3</v>
      </c>
      <c r="L95" s="212" t="s">
        <v>62</v>
      </c>
      <c r="M95" s="212" t="s">
        <v>62</v>
      </c>
      <c r="N95" s="212">
        <v>4.4999999999999997E-3</v>
      </c>
      <c r="O95" s="194" t="s">
        <v>62</v>
      </c>
      <c r="P95" s="208">
        <f t="shared" ref="P95:P110" si="12">MAX(D95:O95)</f>
        <v>4.4999999999999997E-3</v>
      </c>
      <c r="Q95" s="209">
        <f>MIN(D95:O95)</f>
        <v>2.0999999999999999E-3</v>
      </c>
      <c r="R95" s="210">
        <f t="shared" ref="R95:R110" si="13">AVERAGE(D95:O95)</f>
        <v>3.725E-3</v>
      </c>
      <c r="S95" s="180">
        <v>0.05</v>
      </c>
      <c r="T95" s="180">
        <v>2E-3</v>
      </c>
    </row>
    <row r="96" spans="2:20" ht="24.95" customHeight="1" x14ac:dyDescent="0.2">
      <c r="B96" s="205" t="s">
        <v>360</v>
      </c>
      <c r="C96" s="175" t="s">
        <v>22</v>
      </c>
      <c r="D96" s="227" t="s">
        <v>7</v>
      </c>
      <c r="E96" s="193" t="s">
        <v>7</v>
      </c>
      <c r="F96" s="227" t="s">
        <v>7</v>
      </c>
      <c r="G96" s="212" t="s">
        <v>7</v>
      </c>
      <c r="H96" s="212" t="s">
        <v>62</v>
      </c>
      <c r="I96" s="212" t="s">
        <v>7</v>
      </c>
      <c r="J96" s="181" t="s">
        <v>7</v>
      </c>
      <c r="K96" s="212" t="s">
        <v>62</v>
      </c>
      <c r="L96" s="212" t="s">
        <v>7</v>
      </c>
      <c r="M96" s="212" t="s">
        <v>7</v>
      </c>
      <c r="N96" s="212" t="s">
        <v>62</v>
      </c>
      <c r="O96" s="227" t="s">
        <v>7</v>
      </c>
      <c r="P96" s="208">
        <f t="shared" si="12"/>
        <v>0</v>
      </c>
      <c r="Q96" s="213" t="s">
        <v>62</v>
      </c>
      <c r="R96" s="210" t="s">
        <v>62</v>
      </c>
      <c r="S96" s="180">
        <v>0.05</v>
      </c>
      <c r="T96" s="180">
        <v>2E-3</v>
      </c>
    </row>
    <row r="97" spans="2:20" ht="24.95" customHeight="1" x14ac:dyDescent="0.2">
      <c r="B97" s="205" t="s">
        <v>361</v>
      </c>
      <c r="C97" s="175" t="s">
        <v>22</v>
      </c>
      <c r="D97" s="212" t="s">
        <v>7</v>
      </c>
      <c r="E97" s="193" t="s">
        <v>7</v>
      </c>
      <c r="F97" s="212" t="s">
        <v>7</v>
      </c>
      <c r="G97" s="192" t="s">
        <v>7</v>
      </c>
      <c r="H97" s="212" t="s">
        <v>62</v>
      </c>
      <c r="I97" s="192" t="s">
        <v>7</v>
      </c>
      <c r="J97" s="181" t="s">
        <v>7</v>
      </c>
      <c r="K97" s="212" t="s">
        <v>62</v>
      </c>
      <c r="L97" s="192" t="s">
        <v>7</v>
      </c>
      <c r="M97" s="192" t="s">
        <v>7</v>
      </c>
      <c r="N97" s="212" t="s">
        <v>62</v>
      </c>
      <c r="O97" s="227" t="s">
        <v>7</v>
      </c>
      <c r="P97" s="214">
        <f t="shared" si="12"/>
        <v>0</v>
      </c>
      <c r="Q97" s="209" t="s">
        <v>62</v>
      </c>
      <c r="R97" s="215" t="s">
        <v>62</v>
      </c>
      <c r="S97" s="180">
        <v>5.0000000000000001E-3</v>
      </c>
      <c r="T97" s="180">
        <v>2.0000000000000001E-4</v>
      </c>
    </row>
    <row r="98" spans="2:20" ht="24.95" customHeight="1" x14ac:dyDescent="0.2">
      <c r="B98" s="216" t="s">
        <v>331</v>
      </c>
      <c r="C98" s="217" t="s">
        <v>22</v>
      </c>
      <c r="D98" s="212" t="s">
        <v>7</v>
      </c>
      <c r="E98" s="193" t="s">
        <v>7</v>
      </c>
      <c r="F98" s="212" t="s">
        <v>7</v>
      </c>
      <c r="G98" s="227" t="s">
        <v>7</v>
      </c>
      <c r="H98" s="192">
        <v>2.57</v>
      </c>
      <c r="I98" s="227" t="s">
        <v>7</v>
      </c>
      <c r="J98" s="181" t="s">
        <v>7</v>
      </c>
      <c r="K98" s="192">
        <v>4.3499999999999996</v>
      </c>
      <c r="L98" s="227" t="s">
        <v>7</v>
      </c>
      <c r="M98" s="227" t="s">
        <v>7</v>
      </c>
      <c r="N98" s="192">
        <v>4.3499999999999996</v>
      </c>
      <c r="O98" s="227" t="s">
        <v>7</v>
      </c>
      <c r="P98" s="163">
        <f t="shared" si="12"/>
        <v>4.3499999999999996</v>
      </c>
      <c r="Q98" s="164">
        <f t="shared" ref="Q98:Q109" si="14">MIN(D98:O98)</f>
        <v>2.57</v>
      </c>
      <c r="R98" s="165">
        <f t="shared" si="13"/>
        <v>3.7566666666666664</v>
      </c>
      <c r="S98" s="222" t="s">
        <v>6</v>
      </c>
      <c r="T98" s="222" t="s">
        <v>6</v>
      </c>
    </row>
    <row r="99" spans="2:20" ht="24.95" customHeight="1" x14ac:dyDescent="0.2">
      <c r="B99" s="216" t="s">
        <v>332</v>
      </c>
      <c r="C99" s="217" t="s">
        <v>22</v>
      </c>
      <c r="D99" s="212" t="s">
        <v>7</v>
      </c>
      <c r="E99" s="203" t="s">
        <v>7</v>
      </c>
      <c r="F99" s="212" t="s">
        <v>7</v>
      </c>
      <c r="G99" s="227" t="s">
        <v>7</v>
      </c>
      <c r="H99" s="192">
        <v>1.45</v>
      </c>
      <c r="I99" s="227" t="s">
        <v>7</v>
      </c>
      <c r="J99" s="181" t="s">
        <v>7</v>
      </c>
      <c r="K99" s="192">
        <v>2.2400000000000002</v>
      </c>
      <c r="L99" s="227" t="s">
        <v>7</v>
      </c>
      <c r="M99" s="227" t="s">
        <v>7</v>
      </c>
      <c r="N99" s="192">
        <v>2.2400000000000002</v>
      </c>
      <c r="O99" s="227" t="s">
        <v>7</v>
      </c>
      <c r="P99" s="163">
        <f t="shared" si="12"/>
        <v>2.2400000000000002</v>
      </c>
      <c r="Q99" s="164">
        <f t="shared" si="14"/>
        <v>1.45</v>
      </c>
      <c r="R99" s="165">
        <f t="shared" si="13"/>
        <v>1.9766666666666668</v>
      </c>
      <c r="S99" s="222" t="s">
        <v>6</v>
      </c>
      <c r="T99" s="222">
        <v>8.0000000000000002E-3</v>
      </c>
    </row>
    <row r="100" spans="2:20" ht="24.95" customHeight="1" x14ac:dyDescent="0.2">
      <c r="B100" s="174" t="s">
        <v>41</v>
      </c>
      <c r="C100" s="175" t="s">
        <v>22</v>
      </c>
      <c r="D100" s="203">
        <v>1.8</v>
      </c>
      <c r="E100" s="203">
        <v>3.2</v>
      </c>
      <c r="F100" s="203">
        <v>1.9</v>
      </c>
      <c r="G100" s="203">
        <v>1.6</v>
      </c>
      <c r="H100" s="203">
        <v>1.4</v>
      </c>
      <c r="I100" s="203">
        <v>1.6</v>
      </c>
      <c r="J100" s="181">
        <v>1.5</v>
      </c>
      <c r="K100" s="203">
        <v>2</v>
      </c>
      <c r="L100" s="203">
        <v>2.1</v>
      </c>
      <c r="M100" s="203">
        <v>1.8</v>
      </c>
      <c r="N100" s="203">
        <v>2</v>
      </c>
      <c r="O100" s="203">
        <v>1.6</v>
      </c>
      <c r="P100" s="171">
        <f t="shared" si="12"/>
        <v>3.2</v>
      </c>
      <c r="Q100" s="172">
        <f t="shared" si="14"/>
        <v>1.4</v>
      </c>
      <c r="R100" s="173">
        <f t="shared" si="13"/>
        <v>1.8750000000000002</v>
      </c>
      <c r="S100" s="223" t="s">
        <v>6</v>
      </c>
      <c r="T100" s="204" t="s">
        <v>6</v>
      </c>
    </row>
    <row r="101" spans="2:20" ht="24.95" customHeight="1" x14ac:dyDescent="0.2">
      <c r="B101" s="174" t="s">
        <v>333</v>
      </c>
      <c r="C101" s="175" t="s">
        <v>22</v>
      </c>
      <c r="D101" s="203">
        <v>1.6</v>
      </c>
      <c r="E101" s="193">
        <v>2.8</v>
      </c>
      <c r="F101" s="203">
        <v>1.5</v>
      </c>
      <c r="G101" s="203">
        <v>0</v>
      </c>
      <c r="H101" s="203">
        <v>0.9</v>
      </c>
      <c r="I101" s="203">
        <v>1</v>
      </c>
      <c r="J101" s="181">
        <v>1.2</v>
      </c>
      <c r="K101" s="203">
        <v>1.5</v>
      </c>
      <c r="L101" s="203">
        <v>1.4</v>
      </c>
      <c r="M101" s="203">
        <v>1.1000000000000001</v>
      </c>
      <c r="N101" s="203">
        <v>1.5</v>
      </c>
      <c r="O101" s="203">
        <v>0.9</v>
      </c>
      <c r="P101" s="171">
        <f t="shared" si="12"/>
        <v>2.8</v>
      </c>
      <c r="Q101" s="224">
        <f t="shared" si="14"/>
        <v>0</v>
      </c>
      <c r="R101" s="225">
        <f t="shared" si="13"/>
        <v>1.2833333333333334</v>
      </c>
      <c r="S101" s="226"/>
      <c r="T101" s="226"/>
    </row>
    <row r="102" spans="2:20" ht="24.95" customHeight="1" x14ac:dyDescent="0.2">
      <c r="B102" s="174" t="s">
        <v>42</v>
      </c>
      <c r="C102" s="175" t="s">
        <v>22</v>
      </c>
      <c r="D102" s="227">
        <v>4.2900000000000004E-3</v>
      </c>
      <c r="E102" s="193">
        <v>9.5699999999999993E-2</v>
      </c>
      <c r="F102" s="193">
        <v>4.58E-2</v>
      </c>
      <c r="G102" s="193">
        <v>2.76E-2</v>
      </c>
      <c r="H102" s="193">
        <v>2.6599999999999999E-2</v>
      </c>
      <c r="I102" s="227">
        <v>2.5100000000000001E-2</v>
      </c>
      <c r="J102" s="288">
        <v>2.3099999999999999E-2</v>
      </c>
      <c r="K102" s="227">
        <v>4.4999999999999998E-2</v>
      </c>
      <c r="L102" s="227">
        <v>2.53E-2</v>
      </c>
      <c r="M102" s="227">
        <v>2.5899999999999999E-2</v>
      </c>
      <c r="N102" s="227">
        <v>3.5999999999999997E-2</v>
      </c>
      <c r="O102" s="227">
        <v>1.5800000000000002E-2</v>
      </c>
      <c r="P102" s="228">
        <f t="shared" si="12"/>
        <v>9.5699999999999993E-2</v>
      </c>
      <c r="Q102" s="229">
        <f t="shared" si="14"/>
        <v>4.2900000000000004E-3</v>
      </c>
      <c r="R102" s="230">
        <f t="shared" si="13"/>
        <v>3.3015833333333328E-2</v>
      </c>
      <c r="S102" s="226"/>
      <c r="T102" s="226"/>
    </row>
    <row r="103" spans="2:20" ht="24.95" customHeight="1" x14ac:dyDescent="0.2">
      <c r="B103" s="174" t="s">
        <v>43</v>
      </c>
      <c r="C103" s="175" t="s">
        <v>44</v>
      </c>
      <c r="D103" s="192">
        <v>2.72</v>
      </c>
      <c r="E103" s="192">
        <v>3.47</v>
      </c>
      <c r="F103" s="193">
        <v>3.12</v>
      </c>
      <c r="G103" s="193">
        <v>2.71</v>
      </c>
      <c r="H103" s="193">
        <v>3.01</v>
      </c>
      <c r="I103" s="192">
        <v>2.5499999999999998</v>
      </c>
      <c r="J103" s="181">
        <v>1.97</v>
      </c>
      <c r="K103" s="192">
        <v>3.03</v>
      </c>
      <c r="L103" s="192">
        <v>1.79</v>
      </c>
      <c r="M103" s="192">
        <v>2.2999999999999998</v>
      </c>
      <c r="N103" s="192">
        <v>2.44</v>
      </c>
      <c r="O103" s="192">
        <v>1.84</v>
      </c>
      <c r="P103" s="163">
        <f t="shared" si="12"/>
        <v>3.47</v>
      </c>
      <c r="Q103" s="231">
        <f t="shared" si="14"/>
        <v>1.79</v>
      </c>
      <c r="R103" s="232">
        <f t="shared" si="13"/>
        <v>2.5791666666666666</v>
      </c>
      <c r="S103" s="226"/>
      <c r="T103" s="226"/>
    </row>
    <row r="104" spans="2:20" ht="24.95" customHeight="1" x14ac:dyDescent="0.2">
      <c r="B104" s="191" t="s">
        <v>335</v>
      </c>
      <c r="C104" s="175" t="s">
        <v>22</v>
      </c>
      <c r="D104" s="193">
        <v>5.19</v>
      </c>
      <c r="E104" s="237">
        <v>3.99</v>
      </c>
      <c r="F104" s="192">
        <v>4.91</v>
      </c>
      <c r="G104" s="192">
        <v>5.48</v>
      </c>
      <c r="H104" s="192">
        <v>4.3600000000000003</v>
      </c>
      <c r="I104" s="192">
        <v>4.2</v>
      </c>
      <c r="J104" s="181">
        <v>3.85</v>
      </c>
      <c r="K104" s="192">
        <v>4.7699999999999996</v>
      </c>
      <c r="L104" s="192">
        <v>4.0599999999999996</v>
      </c>
      <c r="M104" s="192">
        <v>5.28</v>
      </c>
      <c r="N104" s="192">
        <v>5.64</v>
      </c>
      <c r="O104" s="192">
        <v>7.25</v>
      </c>
      <c r="P104" s="171">
        <f t="shared" si="12"/>
        <v>7.25</v>
      </c>
      <c r="Q104" s="172">
        <f t="shared" si="14"/>
        <v>3.85</v>
      </c>
      <c r="R104" s="173">
        <f t="shared" si="13"/>
        <v>4.915</v>
      </c>
      <c r="S104" s="204" t="s">
        <v>46</v>
      </c>
      <c r="T104" s="204" t="s">
        <v>6</v>
      </c>
    </row>
    <row r="105" spans="2:20" ht="24.95" customHeight="1" x14ac:dyDescent="0.2">
      <c r="B105" s="174" t="s">
        <v>47</v>
      </c>
      <c r="C105" s="175" t="s">
        <v>22</v>
      </c>
      <c r="D105" s="203">
        <v>0.4</v>
      </c>
      <c r="E105" s="289">
        <v>1.5</v>
      </c>
      <c r="F105" s="203">
        <v>1.1000000000000001</v>
      </c>
      <c r="G105" s="193">
        <v>2</v>
      </c>
      <c r="H105" s="203">
        <v>2.8</v>
      </c>
      <c r="I105" s="203">
        <v>2.8</v>
      </c>
      <c r="J105" s="169">
        <v>1.9</v>
      </c>
      <c r="K105" s="203">
        <v>2</v>
      </c>
      <c r="L105" s="203">
        <v>1.7</v>
      </c>
      <c r="M105" s="203">
        <v>1</v>
      </c>
      <c r="N105" s="203">
        <v>2.8</v>
      </c>
      <c r="O105" s="203">
        <v>2.2000000000000002</v>
      </c>
      <c r="P105" s="171">
        <f t="shared" si="12"/>
        <v>2.8</v>
      </c>
      <c r="Q105" s="172">
        <f t="shared" si="14"/>
        <v>0.4</v>
      </c>
      <c r="R105" s="173">
        <f t="shared" si="13"/>
        <v>1.8499999999999999</v>
      </c>
      <c r="S105" s="204" t="s">
        <v>48</v>
      </c>
      <c r="T105" s="235" t="s">
        <v>6</v>
      </c>
    </row>
    <row r="106" spans="2:20" ht="24.95" customHeight="1" x14ac:dyDescent="0.2">
      <c r="B106" s="236" t="s">
        <v>49</v>
      </c>
      <c r="C106" s="159" t="s">
        <v>50</v>
      </c>
      <c r="D106" s="237">
        <v>2187</v>
      </c>
      <c r="E106" s="237">
        <v>3654</v>
      </c>
      <c r="F106" s="237">
        <v>8164</v>
      </c>
      <c r="G106" s="237">
        <v>2613</v>
      </c>
      <c r="H106" s="237">
        <v>4352</v>
      </c>
      <c r="I106" s="290">
        <v>2187</v>
      </c>
      <c r="J106" s="176">
        <v>2603</v>
      </c>
      <c r="K106" s="237">
        <v>3255</v>
      </c>
      <c r="L106" s="237">
        <v>1334</v>
      </c>
      <c r="M106" s="237">
        <v>1989</v>
      </c>
      <c r="N106" s="237">
        <v>7701</v>
      </c>
      <c r="O106" s="237">
        <v>3654</v>
      </c>
      <c r="P106" s="238">
        <f t="shared" si="12"/>
        <v>8164</v>
      </c>
      <c r="Q106" s="239">
        <f t="shared" si="14"/>
        <v>1334</v>
      </c>
      <c r="R106" s="240">
        <f t="shared" si="13"/>
        <v>3641.0833333333335</v>
      </c>
      <c r="S106" s="235" t="s">
        <v>51</v>
      </c>
      <c r="T106" s="235" t="s">
        <v>6</v>
      </c>
    </row>
    <row r="107" spans="2:20" ht="24.95" customHeight="1" x14ac:dyDescent="0.2">
      <c r="B107" s="236" t="s">
        <v>52</v>
      </c>
      <c r="C107" s="175" t="s">
        <v>50</v>
      </c>
      <c r="D107" s="237">
        <v>388</v>
      </c>
      <c r="E107" s="237">
        <v>620</v>
      </c>
      <c r="F107" s="237">
        <v>173</v>
      </c>
      <c r="G107" s="237">
        <v>75</v>
      </c>
      <c r="H107" s="237">
        <v>241</v>
      </c>
      <c r="I107" s="237">
        <v>228</v>
      </c>
      <c r="J107" s="176">
        <v>226</v>
      </c>
      <c r="K107" s="237">
        <v>1178</v>
      </c>
      <c r="L107" s="237">
        <v>279</v>
      </c>
      <c r="M107" s="237">
        <v>355</v>
      </c>
      <c r="N107" s="237">
        <v>776</v>
      </c>
      <c r="O107" s="237">
        <v>243</v>
      </c>
      <c r="P107" s="238">
        <f t="shared" si="12"/>
        <v>1178</v>
      </c>
      <c r="Q107" s="239">
        <f t="shared" si="14"/>
        <v>75</v>
      </c>
      <c r="R107" s="240">
        <f t="shared" si="13"/>
        <v>398.5</v>
      </c>
      <c r="S107" s="235" t="s">
        <v>53</v>
      </c>
      <c r="T107" s="241" t="s">
        <v>7</v>
      </c>
    </row>
    <row r="108" spans="2:20" ht="24.95" customHeight="1" x14ac:dyDescent="0.2">
      <c r="B108" s="236" t="s">
        <v>383</v>
      </c>
      <c r="C108" s="175" t="s">
        <v>50</v>
      </c>
      <c r="D108" s="237">
        <v>63</v>
      </c>
      <c r="E108" s="291">
        <v>75</v>
      </c>
      <c r="F108" s="237">
        <v>109</v>
      </c>
      <c r="G108" s="237">
        <v>10</v>
      </c>
      <c r="H108" s="237">
        <v>52</v>
      </c>
      <c r="I108" s="237">
        <v>63</v>
      </c>
      <c r="J108" s="176">
        <v>52</v>
      </c>
      <c r="K108" s="237">
        <v>73</v>
      </c>
      <c r="L108" s="237" t="s">
        <v>290</v>
      </c>
      <c r="M108" s="237">
        <v>20</v>
      </c>
      <c r="N108" s="237">
        <v>31</v>
      </c>
      <c r="O108" s="237">
        <v>121</v>
      </c>
      <c r="P108" s="238">
        <f t="shared" si="12"/>
        <v>121</v>
      </c>
      <c r="Q108" s="239">
        <f t="shared" si="14"/>
        <v>10</v>
      </c>
      <c r="R108" s="240">
        <f t="shared" si="13"/>
        <v>60.81818181818182</v>
      </c>
      <c r="S108" s="242"/>
      <c r="T108" s="242"/>
    </row>
    <row r="109" spans="2:20" ht="24.95" customHeight="1" x14ac:dyDescent="0.2">
      <c r="B109" s="174" t="s">
        <v>54</v>
      </c>
      <c r="C109" s="175" t="s">
        <v>346</v>
      </c>
      <c r="D109" s="237">
        <v>22000</v>
      </c>
      <c r="E109" s="291">
        <v>7200</v>
      </c>
      <c r="F109" s="237">
        <v>18000</v>
      </c>
      <c r="G109" s="237">
        <v>30800</v>
      </c>
      <c r="H109" s="237">
        <v>62000</v>
      </c>
      <c r="I109" s="237">
        <v>35200</v>
      </c>
      <c r="J109" s="176">
        <v>16800</v>
      </c>
      <c r="K109" s="237">
        <v>11600</v>
      </c>
      <c r="L109" s="237">
        <v>67200</v>
      </c>
      <c r="M109" s="237">
        <v>63200</v>
      </c>
      <c r="N109" s="237">
        <v>34800</v>
      </c>
      <c r="O109" s="237">
        <v>26000</v>
      </c>
      <c r="P109" s="238">
        <f t="shared" si="12"/>
        <v>67200</v>
      </c>
      <c r="Q109" s="239">
        <f t="shared" si="14"/>
        <v>7200</v>
      </c>
      <c r="R109" s="240">
        <f t="shared" si="13"/>
        <v>32900</v>
      </c>
      <c r="S109" s="241" t="s">
        <v>7</v>
      </c>
      <c r="T109" s="292" t="s">
        <v>7</v>
      </c>
    </row>
    <row r="110" spans="2:20" ht="24.95" customHeight="1" x14ac:dyDescent="0.2">
      <c r="B110" s="293" t="s">
        <v>55</v>
      </c>
      <c r="C110" s="294" t="s">
        <v>346</v>
      </c>
      <c r="D110" s="291">
        <v>13200</v>
      </c>
      <c r="E110" s="295">
        <v>5600</v>
      </c>
      <c r="F110" s="291">
        <v>12000</v>
      </c>
      <c r="G110" s="291">
        <v>13600</v>
      </c>
      <c r="H110" s="291">
        <v>18800</v>
      </c>
      <c r="I110" s="291">
        <v>13600</v>
      </c>
      <c r="J110" s="176">
        <v>8400</v>
      </c>
      <c r="K110" s="291">
        <v>9600</v>
      </c>
      <c r="L110" s="291">
        <v>57600</v>
      </c>
      <c r="M110" s="291">
        <v>38400</v>
      </c>
      <c r="N110" s="291">
        <v>20400</v>
      </c>
      <c r="O110" s="291">
        <v>16800</v>
      </c>
      <c r="P110" s="296">
        <f t="shared" si="12"/>
        <v>57600</v>
      </c>
      <c r="Q110" s="297">
        <f>MIN(D110:O110)</f>
        <v>5600</v>
      </c>
      <c r="R110" s="298">
        <f t="shared" si="13"/>
        <v>19000</v>
      </c>
      <c r="S110" s="292" t="s">
        <v>7</v>
      </c>
      <c r="T110" s="299" t="s">
        <v>7</v>
      </c>
    </row>
    <row r="111" spans="2:20" ht="24.95" customHeight="1" x14ac:dyDescent="0.2">
      <c r="B111" s="185" t="s">
        <v>384</v>
      </c>
      <c r="C111" s="300" t="s">
        <v>346</v>
      </c>
      <c r="D111" s="291">
        <v>1200</v>
      </c>
      <c r="E111" s="295">
        <v>400</v>
      </c>
      <c r="F111" s="291">
        <v>1200</v>
      </c>
      <c r="G111" s="291">
        <v>0</v>
      </c>
      <c r="H111" s="291">
        <v>0</v>
      </c>
      <c r="I111" s="291">
        <v>400</v>
      </c>
      <c r="J111" s="176">
        <v>800</v>
      </c>
      <c r="K111" s="291">
        <v>400</v>
      </c>
      <c r="L111" s="291">
        <v>1200</v>
      </c>
      <c r="M111" s="291">
        <v>4400</v>
      </c>
      <c r="N111" s="291">
        <v>0</v>
      </c>
      <c r="O111" s="301">
        <v>0</v>
      </c>
      <c r="P111" s="238">
        <f>MAX(D111:O111)</f>
        <v>4400</v>
      </c>
      <c r="Q111" s="302">
        <f>MIN(D111:O111)</f>
        <v>0</v>
      </c>
      <c r="R111" s="303">
        <f>AVERAGE(D111:O111)</f>
        <v>833.33333333333337</v>
      </c>
      <c r="S111" s="292" t="s">
        <v>7</v>
      </c>
      <c r="T111" s="292" t="s">
        <v>7</v>
      </c>
    </row>
    <row r="112" spans="2:20" ht="24.95" customHeight="1" x14ac:dyDescent="0.2">
      <c r="B112" s="236" t="s">
        <v>56</v>
      </c>
      <c r="C112" s="217" t="s">
        <v>57</v>
      </c>
      <c r="D112" s="182">
        <v>17.93</v>
      </c>
      <c r="E112" s="304">
        <v>44.01</v>
      </c>
      <c r="F112" s="181">
        <v>21.27</v>
      </c>
      <c r="G112" s="305">
        <v>10.25</v>
      </c>
      <c r="H112" s="305">
        <v>11.2</v>
      </c>
      <c r="I112" s="305">
        <v>10.86</v>
      </c>
      <c r="J112" s="181">
        <v>11.95</v>
      </c>
      <c r="K112" s="305">
        <v>18.670000000000002</v>
      </c>
      <c r="L112" s="305">
        <v>13.83</v>
      </c>
      <c r="M112" s="305">
        <v>10.19</v>
      </c>
      <c r="N112" s="305">
        <v>19.329999999999998</v>
      </c>
      <c r="O112" s="306">
        <v>11.19</v>
      </c>
      <c r="P112" s="249">
        <f>MAX(D112:O112)</f>
        <v>44.01</v>
      </c>
      <c r="Q112" s="250">
        <f>MIN(D112:O112)</f>
        <v>10.19</v>
      </c>
      <c r="R112" s="165">
        <f>AVERAGE(D112:O112)</f>
        <v>16.723333333333333</v>
      </c>
      <c r="S112" s="248" t="s">
        <v>6</v>
      </c>
      <c r="T112" s="180" t="s">
        <v>7</v>
      </c>
    </row>
    <row r="113" spans="2:20" ht="24.95" customHeight="1" x14ac:dyDescent="0.2">
      <c r="B113" s="236" t="s">
        <v>58</v>
      </c>
      <c r="C113" s="217" t="s">
        <v>339</v>
      </c>
      <c r="D113" s="182">
        <v>3.11</v>
      </c>
      <c r="E113" s="307">
        <v>2</v>
      </c>
      <c r="F113" s="181">
        <v>2.85</v>
      </c>
      <c r="G113" s="305">
        <v>3.66</v>
      </c>
      <c r="H113" s="305">
        <v>1.99</v>
      </c>
      <c r="I113" s="305">
        <v>2.2799999999999998</v>
      </c>
      <c r="J113" s="181">
        <v>2.15</v>
      </c>
      <c r="K113" s="305">
        <v>5.82</v>
      </c>
      <c r="L113" s="305">
        <v>1.45</v>
      </c>
      <c r="M113" s="305">
        <v>4.7300000000000004</v>
      </c>
      <c r="N113" s="305">
        <v>3.8</v>
      </c>
      <c r="O113" s="306">
        <v>13.4</v>
      </c>
      <c r="P113" s="249">
        <f>MAX(D113:O113)</f>
        <v>13.4</v>
      </c>
      <c r="Q113" s="250">
        <f>MIN(D113:O113)</f>
        <v>1.45</v>
      </c>
      <c r="R113" s="165">
        <f>AVERAGE(D113:O113)</f>
        <v>3.9366666666666661</v>
      </c>
      <c r="S113" s="248" t="s">
        <v>6</v>
      </c>
      <c r="T113" s="180" t="s">
        <v>7</v>
      </c>
    </row>
    <row r="114" spans="2:20" ht="24.95" customHeight="1" thickBot="1" x14ac:dyDescent="0.25">
      <c r="B114" s="253" t="s">
        <v>59</v>
      </c>
      <c r="C114" s="254" t="s">
        <v>60</v>
      </c>
      <c r="D114" s="255">
        <v>87</v>
      </c>
      <c r="E114" s="523">
        <v>79</v>
      </c>
      <c r="F114" s="256">
        <v>84</v>
      </c>
      <c r="G114" s="258">
        <v>71</v>
      </c>
      <c r="H114" s="258">
        <v>60</v>
      </c>
      <c r="I114" s="258">
        <v>58</v>
      </c>
      <c r="J114" s="258">
        <v>67</v>
      </c>
      <c r="K114" s="258">
        <v>65</v>
      </c>
      <c r="L114" s="258">
        <v>71</v>
      </c>
      <c r="M114" s="258">
        <v>84</v>
      </c>
      <c r="N114" s="258">
        <v>57</v>
      </c>
      <c r="O114" s="309">
        <v>67</v>
      </c>
      <c r="P114" s="310">
        <f>MAX(D114:O114)</f>
        <v>87</v>
      </c>
      <c r="Q114" s="311">
        <f>MIN(D114:O114)</f>
        <v>57</v>
      </c>
      <c r="R114" s="312">
        <f>AVERAGE(D114:O114)</f>
        <v>70.833333333333329</v>
      </c>
      <c r="S114" s="313" t="s">
        <v>6</v>
      </c>
      <c r="T114" s="314" t="s">
        <v>7</v>
      </c>
    </row>
    <row r="115" spans="2:20" ht="24.95" customHeight="1" x14ac:dyDescent="0.2">
      <c r="B115" s="261" t="s">
        <v>340</v>
      </c>
      <c r="C115" s="262"/>
      <c r="D115" s="262"/>
      <c r="F115" s="262"/>
      <c r="G115" s="262"/>
      <c r="H115" s="262"/>
      <c r="I115" s="262"/>
      <c r="J115" s="262"/>
      <c r="K115" s="262"/>
      <c r="L115" s="262"/>
      <c r="M115" s="262"/>
      <c r="N115" s="262"/>
      <c r="O115" s="262"/>
      <c r="P115" s="262"/>
      <c r="Q115" s="262"/>
      <c r="R115" s="262"/>
      <c r="S115" s="262"/>
    </row>
    <row r="116" spans="2:20" ht="24.95" customHeight="1" x14ac:dyDescent="0.2">
      <c r="B116" s="138" t="s">
        <v>341</v>
      </c>
      <c r="N116" s="536"/>
    </row>
    <row r="118" spans="2:20" ht="24.95" customHeight="1" thickBot="1" x14ac:dyDescent="0.25">
      <c r="B118" s="140" t="s">
        <v>372</v>
      </c>
    </row>
    <row r="119" spans="2:20" ht="24.95" customHeight="1" thickBot="1" x14ac:dyDescent="0.25">
      <c r="B119" s="142" t="s">
        <v>0</v>
      </c>
      <c r="C119" s="315" t="s">
        <v>1</v>
      </c>
      <c r="D119" s="266">
        <v>44105</v>
      </c>
      <c r="E119" s="266">
        <v>44137</v>
      </c>
      <c r="F119" s="266">
        <v>44169</v>
      </c>
      <c r="G119" s="266">
        <v>44201</v>
      </c>
      <c r="H119" s="266">
        <v>44233</v>
      </c>
      <c r="I119" s="266">
        <v>44265</v>
      </c>
      <c r="J119" s="266">
        <v>44297</v>
      </c>
      <c r="K119" s="266">
        <v>44329</v>
      </c>
      <c r="L119" s="266">
        <v>44361</v>
      </c>
      <c r="M119" s="266">
        <v>44393</v>
      </c>
      <c r="N119" s="266">
        <v>44425</v>
      </c>
      <c r="O119" s="266">
        <v>44457</v>
      </c>
      <c r="P119" s="531" t="s">
        <v>309</v>
      </c>
      <c r="Q119" s="534" t="s">
        <v>310</v>
      </c>
      <c r="R119" s="535" t="s">
        <v>311</v>
      </c>
      <c r="S119" s="147" t="s">
        <v>312</v>
      </c>
      <c r="T119" s="147" t="s">
        <v>171</v>
      </c>
    </row>
    <row r="120" spans="2:20" ht="24.95" customHeight="1" x14ac:dyDescent="0.2">
      <c r="B120" s="149" t="s">
        <v>5</v>
      </c>
      <c r="C120" s="318"/>
      <c r="D120" s="319">
        <v>7</v>
      </c>
      <c r="E120" s="269">
        <v>4</v>
      </c>
      <c r="F120" s="269">
        <v>3</v>
      </c>
      <c r="G120" s="269">
        <v>6</v>
      </c>
      <c r="H120" s="269">
        <v>3</v>
      </c>
      <c r="I120" s="269">
        <v>3</v>
      </c>
      <c r="J120" s="269">
        <v>8</v>
      </c>
      <c r="K120" s="269">
        <v>6</v>
      </c>
      <c r="L120" s="269">
        <v>2</v>
      </c>
      <c r="M120" s="269">
        <v>2</v>
      </c>
      <c r="N120" s="269">
        <v>4</v>
      </c>
      <c r="O120" s="271">
        <v>2</v>
      </c>
      <c r="P120" s="154" t="s">
        <v>7</v>
      </c>
      <c r="Q120" s="320" t="s">
        <v>7</v>
      </c>
      <c r="R120" s="321" t="s">
        <v>7</v>
      </c>
      <c r="S120" s="157" t="s">
        <v>6</v>
      </c>
      <c r="T120" s="157" t="s">
        <v>6</v>
      </c>
    </row>
    <row r="121" spans="2:20" ht="24.95" customHeight="1" x14ac:dyDescent="0.2">
      <c r="B121" s="158" t="s">
        <v>8</v>
      </c>
      <c r="C121" s="322" t="s">
        <v>9</v>
      </c>
      <c r="D121" s="182">
        <v>12.5</v>
      </c>
      <c r="E121" s="181">
        <v>12.2</v>
      </c>
      <c r="F121" s="272">
        <v>11.5</v>
      </c>
      <c r="G121" s="181">
        <v>11.15</v>
      </c>
      <c r="H121" s="181">
        <v>11.15</v>
      </c>
      <c r="I121" s="181">
        <v>11.15</v>
      </c>
      <c r="J121" s="181">
        <v>11.45</v>
      </c>
      <c r="K121" s="181">
        <v>11.25</v>
      </c>
      <c r="L121" s="181">
        <v>11.1</v>
      </c>
      <c r="M121" s="181">
        <v>11.45</v>
      </c>
      <c r="N121" s="181">
        <v>12.18</v>
      </c>
      <c r="O121" s="281">
        <v>12.1</v>
      </c>
      <c r="P121" s="163" t="s">
        <v>7</v>
      </c>
      <c r="Q121" s="231" t="s">
        <v>7</v>
      </c>
      <c r="R121" s="232" t="s">
        <v>7</v>
      </c>
      <c r="S121" s="166" t="s">
        <v>6</v>
      </c>
      <c r="T121" s="166" t="s">
        <v>6</v>
      </c>
    </row>
    <row r="122" spans="2:20" ht="24.95" customHeight="1" x14ac:dyDescent="0.2">
      <c r="B122" s="158" t="s">
        <v>313</v>
      </c>
      <c r="C122" s="322" t="s">
        <v>11</v>
      </c>
      <c r="D122" s="167">
        <v>29.3</v>
      </c>
      <c r="E122" s="168">
        <v>27.6</v>
      </c>
      <c r="F122" s="168">
        <v>26</v>
      </c>
      <c r="G122" s="169">
        <v>25.2</v>
      </c>
      <c r="H122" s="168">
        <v>26</v>
      </c>
      <c r="I122" s="169">
        <v>27.9</v>
      </c>
      <c r="J122" s="169">
        <v>33.9</v>
      </c>
      <c r="K122" s="169">
        <v>25.2</v>
      </c>
      <c r="L122" s="169">
        <v>33.6</v>
      </c>
      <c r="M122" s="169">
        <v>21.1</v>
      </c>
      <c r="N122" s="169">
        <v>28.2</v>
      </c>
      <c r="O122" s="275">
        <v>27.8</v>
      </c>
      <c r="P122" s="171">
        <f t="shared" ref="P122:P149" si="15">MAX(D122:O122)</f>
        <v>33.9</v>
      </c>
      <c r="Q122" s="224">
        <f t="shared" ref="Q122:Q149" si="16">MIN(D122:O122)</f>
        <v>21.1</v>
      </c>
      <c r="R122" s="225">
        <f t="shared" ref="R122:R149" si="17">AVERAGE(D122:O122)</f>
        <v>27.650000000000002</v>
      </c>
      <c r="S122" s="166" t="s">
        <v>6</v>
      </c>
      <c r="T122" s="166" t="s">
        <v>6</v>
      </c>
    </row>
    <row r="123" spans="2:20" ht="24.95" customHeight="1" x14ac:dyDescent="0.2">
      <c r="B123" s="174" t="s">
        <v>12</v>
      </c>
      <c r="C123" s="183" t="s">
        <v>13</v>
      </c>
      <c r="D123" s="167">
        <v>6</v>
      </c>
      <c r="E123" s="168">
        <v>13</v>
      </c>
      <c r="F123" s="168">
        <v>6</v>
      </c>
      <c r="G123" s="168">
        <v>3</v>
      </c>
      <c r="H123" s="168">
        <v>3</v>
      </c>
      <c r="I123" s="176">
        <v>4</v>
      </c>
      <c r="J123" s="176">
        <v>4</v>
      </c>
      <c r="K123" s="176">
        <v>11</v>
      </c>
      <c r="L123" s="176">
        <v>4</v>
      </c>
      <c r="M123" s="176">
        <v>5</v>
      </c>
      <c r="N123" s="176">
        <v>7</v>
      </c>
      <c r="O123" s="277">
        <v>4</v>
      </c>
      <c r="P123" s="177">
        <f>MAX(D123:O123)</f>
        <v>13</v>
      </c>
      <c r="Q123" s="323">
        <f>MIN(D123:O123)</f>
        <v>3</v>
      </c>
      <c r="R123" s="324">
        <f>AVERAGE(D123:O123)</f>
        <v>5.833333333333333</v>
      </c>
      <c r="S123" s="180" t="s">
        <v>7</v>
      </c>
      <c r="T123" s="180" t="s">
        <v>7</v>
      </c>
    </row>
    <row r="124" spans="2:20" ht="24.95" customHeight="1" x14ac:dyDescent="0.2">
      <c r="B124" s="174" t="s">
        <v>14</v>
      </c>
      <c r="C124" s="183"/>
      <c r="D124" s="167" t="s">
        <v>61</v>
      </c>
      <c r="E124" s="168" t="s">
        <v>61</v>
      </c>
      <c r="F124" s="168" t="s">
        <v>61</v>
      </c>
      <c r="G124" s="168" t="s">
        <v>61</v>
      </c>
      <c r="H124" s="168" t="s">
        <v>61</v>
      </c>
      <c r="I124" s="176" t="s">
        <v>61</v>
      </c>
      <c r="J124" s="176" t="s">
        <v>61</v>
      </c>
      <c r="K124" s="176" t="s">
        <v>61</v>
      </c>
      <c r="L124" s="176" t="s">
        <v>61</v>
      </c>
      <c r="M124" s="176" t="s">
        <v>61</v>
      </c>
      <c r="N124" s="176" t="s">
        <v>61</v>
      </c>
      <c r="O124" s="277" t="s">
        <v>61</v>
      </c>
      <c r="P124" s="171" t="s">
        <v>61</v>
      </c>
      <c r="Q124" s="224" t="s">
        <v>61</v>
      </c>
      <c r="R124" s="225" t="s">
        <v>61</v>
      </c>
      <c r="S124" s="180" t="s">
        <v>7</v>
      </c>
      <c r="T124" s="180" t="s">
        <v>7</v>
      </c>
    </row>
    <row r="125" spans="2:20" ht="24.95" customHeight="1" x14ac:dyDescent="0.2">
      <c r="B125" s="174" t="s">
        <v>358</v>
      </c>
      <c r="C125" s="183" t="s">
        <v>315</v>
      </c>
      <c r="D125" s="182">
        <v>10.5</v>
      </c>
      <c r="E125" s="181">
        <v>30.9</v>
      </c>
      <c r="F125" s="181">
        <v>10.199999999999999</v>
      </c>
      <c r="G125" s="181">
        <v>10.8</v>
      </c>
      <c r="H125" s="168">
        <v>11.1</v>
      </c>
      <c r="I125" s="181">
        <v>7.66</v>
      </c>
      <c r="J125" s="181">
        <v>8.4700000000000006</v>
      </c>
      <c r="K125" s="181">
        <v>24.2</v>
      </c>
      <c r="L125" s="181">
        <v>16</v>
      </c>
      <c r="M125" s="181">
        <v>6.49</v>
      </c>
      <c r="N125" s="181">
        <v>25.6</v>
      </c>
      <c r="O125" s="281">
        <v>14.9</v>
      </c>
      <c r="P125" s="171">
        <f t="shared" si="15"/>
        <v>30.9</v>
      </c>
      <c r="Q125" s="224">
        <f t="shared" si="16"/>
        <v>6.49</v>
      </c>
      <c r="R125" s="225">
        <f>AVERAGE(D125:O125)</f>
        <v>14.734999999999999</v>
      </c>
      <c r="S125" s="180" t="s">
        <v>7</v>
      </c>
      <c r="T125" s="180" t="s">
        <v>7</v>
      </c>
    </row>
    <row r="126" spans="2:20" ht="24.95" customHeight="1" x14ac:dyDescent="0.2">
      <c r="B126" s="174" t="s">
        <v>16</v>
      </c>
      <c r="C126" s="183"/>
      <c r="D126" s="167">
        <v>8.02</v>
      </c>
      <c r="E126" s="168">
        <v>7.97</v>
      </c>
      <c r="F126" s="168">
        <v>8.16</v>
      </c>
      <c r="G126" s="168">
        <v>8.0399999999999991</v>
      </c>
      <c r="H126" s="168">
        <v>7.43</v>
      </c>
      <c r="I126" s="181">
        <v>8.14</v>
      </c>
      <c r="J126" s="181">
        <v>7.97</v>
      </c>
      <c r="K126" s="181">
        <v>8.07</v>
      </c>
      <c r="L126" s="181">
        <v>8.4</v>
      </c>
      <c r="M126" s="181">
        <v>8.24</v>
      </c>
      <c r="N126" s="181">
        <v>8.18</v>
      </c>
      <c r="O126" s="281">
        <v>7.8</v>
      </c>
      <c r="P126" s="163">
        <f t="shared" si="15"/>
        <v>8.4</v>
      </c>
      <c r="Q126" s="231">
        <f t="shared" si="16"/>
        <v>7.43</v>
      </c>
      <c r="R126" s="232">
        <f t="shared" si="17"/>
        <v>8.0350000000000001</v>
      </c>
      <c r="S126" s="166" t="s">
        <v>17</v>
      </c>
      <c r="T126" s="180" t="s">
        <v>7</v>
      </c>
    </row>
    <row r="127" spans="2:20" ht="24.95" customHeight="1" x14ac:dyDescent="0.2">
      <c r="B127" s="174" t="s">
        <v>359</v>
      </c>
      <c r="C127" s="183" t="s">
        <v>19</v>
      </c>
      <c r="D127" s="167">
        <v>241</v>
      </c>
      <c r="E127" s="168">
        <v>310</v>
      </c>
      <c r="F127" s="168">
        <v>252</v>
      </c>
      <c r="G127" s="168">
        <v>233</v>
      </c>
      <c r="H127" s="168">
        <v>229</v>
      </c>
      <c r="I127" s="176">
        <v>227</v>
      </c>
      <c r="J127" s="176">
        <v>248</v>
      </c>
      <c r="K127" s="176">
        <v>257</v>
      </c>
      <c r="L127" s="176">
        <v>215</v>
      </c>
      <c r="M127" s="176">
        <v>208</v>
      </c>
      <c r="N127" s="176">
        <v>191</v>
      </c>
      <c r="O127" s="277">
        <v>185</v>
      </c>
      <c r="P127" s="177">
        <f t="shared" si="15"/>
        <v>310</v>
      </c>
      <c r="Q127" s="323">
        <f t="shared" si="16"/>
        <v>185</v>
      </c>
      <c r="R127" s="324">
        <f t="shared" si="17"/>
        <v>233</v>
      </c>
      <c r="S127" s="180" t="s">
        <v>7</v>
      </c>
      <c r="T127" s="180" t="s">
        <v>7</v>
      </c>
    </row>
    <row r="128" spans="2:20" ht="24.95" customHeight="1" x14ac:dyDescent="0.2">
      <c r="B128" s="185" t="s">
        <v>365</v>
      </c>
      <c r="C128" s="186" t="s">
        <v>20</v>
      </c>
      <c r="D128" s="182">
        <v>0.11</v>
      </c>
      <c r="E128" s="181">
        <v>0.15</v>
      </c>
      <c r="F128" s="181">
        <v>0.12</v>
      </c>
      <c r="G128" s="187">
        <v>0.11</v>
      </c>
      <c r="H128" s="187">
        <v>0.11</v>
      </c>
      <c r="I128" s="187">
        <v>0.11</v>
      </c>
      <c r="J128" s="188">
        <v>0.1</v>
      </c>
      <c r="K128" s="181">
        <v>0.1</v>
      </c>
      <c r="L128" s="187">
        <v>0.1</v>
      </c>
      <c r="M128" s="187">
        <v>0.1</v>
      </c>
      <c r="N128" s="187">
        <v>0.09</v>
      </c>
      <c r="O128" s="189">
        <v>0.09</v>
      </c>
      <c r="P128" s="163">
        <f>MAX(D128:O128)</f>
        <v>0.15</v>
      </c>
      <c r="Q128" s="164">
        <f t="shared" si="16"/>
        <v>0.09</v>
      </c>
      <c r="R128" s="165">
        <f>AVERAGE(D128:O128)</f>
        <v>0.10750000000000003</v>
      </c>
      <c r="S128" s="190" t="s">
        <v>7</v>
      </c>
      <c r="T128" s="180" t="s">
        <v>7</v>
      </c>
    </row>
    <row r="129" spans="2:20" ht="24.95" customHeight="1" x14ac:dyDescent="0.2">
      <c r="B129" s="174" t="s">
        <v>21</v>
      </c>
      <c r="C129" s="183" t="s">
        <v>22</v>
      </c>
      <c r="D129" s="167">
        <v>104</v>
      </c>
      <c r="E129" s="168">
        <v>127</v>
      </c>
      <c r="F129" s="168">
        <v>109</v>
      </c>
      <c r="G129" s="168">
        <v>117</v>
      </c>
      <c r="H129" s="168">
        <v>113</v>
      </c>
      <c r="I129" s="176">
        <v>108</v>
      </c>
      <c r="J129" s="176">
        <v>107</v>
      </c>
      <c r="K129" s="176">
        <v>104</v>
      </c>
      <c r="L129" s="176">
        <v>101</v>
      </c>
      <c r="M129" s="176">
        <v>104</v>
      </c>
      <c r="N129" s="176">
        <v>92</v>
      </c>
      <c r="O129" s="277">
        <v>95</v>
      </c>
      <c r="P129" s="177">
        <f t="shared" si="15"/>
        <v>127</v>
      </c>
      <c r="Q129" s="323">
        <f t="shared" si="16"/>
        <v>92</v>
      </c>
      <c r="R129" s="324">
        <f t="shared" si="17"/>
        <v>106.75</v>
      </c>
      <c r="S129" s="180" t="s">
        <v>7</v>
      </c>
      <c r="T129" s="180" t="s">
        <v>7</v>
      </c>
    </row>
    <row r="130" spans="2:20" ht="24.95" customHeight="1" x14ac:dyDescent="0.2">
      <c r="B130" s="191" t="s">
        <v>23</v>
      </c>
      <c r="C130" s="183" t="s">
        <v>22</v>
      </c>
      <c r="D130" s="167">
        <v>0</v>
      </c>
      <c r="E130" s="168">
        <v>0</v>
      </c>
      <c r="F130" s="168">
        <v>0</v>
      </c>
      <c r="G130" s="168">
        <v>0</v>
      </c>
      <c r="H130" s="168">
        <v>0</v>
      </c>
      <c r="I130" s="176">
        <v>0</v>
      </c>
      <c r="J130" s="176">
        <v>0</v>
      </c>
      <c r="K130" s="176">
        <v>0</v>
      </c>
      <c r="L130" s="176">
        <v>5</v>
      </c>
      <c r="M130" s="176">
        <v>0</v>
      </c>
      <c r="N130" s="176">
        <v>0</v>
      </c>
      <c r="O130" s="277">
        <v>0</v>
      </c>
      <c r="P130" s="177">
        <f t="shared" si="15"/>
        <v>5</v>
      </c>
      <c r="Q130" s="323">
        <f t="shared" si="16"/>
        <v>0</v>
      </c>
      <c r="R130" s="324">
        <f t="shared" si="17"/>
        <v>0.41666666666666669</v>
      </c>
      <c r="S130" s="166" t="s">
        <v>6</v>
      </c>
      <c r="T130" s="180" t="s">
        <v>7</v>
      </c>
    </row>
    <row r="131" spans="2:20" ht="24.95" customHeight="1" x14ac:dyDescent="0.2">
      <c r="B131" s="174" t="s">
        <v>24</v>
      </c>
      <c r="C131" s="183" t="s">
        <v>22</v>
      </c>
      <c r="D131" s="167">
        <v>162</v>
      </c>
      <c r="E131" s="168">
        <v>224</v>
      </c>
      <c r="F131" s="168">
        <v>172</v>
      </c>
      <c r="G131" s="168">
        <v>188</v>
      </c>
      <c r="H131" s="168">
        <v>171</v>
      </c>
      <c r="I131" s="176">
        <v>154</v>
      </c>
      <c r="J131" s="176">
        <v>172</v>
      </c>
      <c r="K131" s="176">
        <v>188</v>
      </c>
      <c r="L131" s="176">
        <v>155</v>
      </c>
      <c r="M131" s="176">
        <v>145</v>
      </c>
      <c r="N131" s="176">
        <v>146</v>
      </c>
      <c r="O131" s="277">
        <v>131</v>
      </c>
      <c r="P131" s="177">
        <f t="shared" si="15"/>
        <v>224</v>
      </c>
      <c r="Q131" s="323">
        <f t="shared" si="16"/>
        <v>131</v>
      </c>
      <c r="R131" s="324">
        <f t="shared" si="17"/>
        <v>167.33333333333334</v>
      </c>
      <c r="S131" s="166" t="s">
        <v>6</v>
      </c>
      <c r="T131" s="180" t="s">
        <v>7</v>
      </c>
    </row>
    <row r="132" spans="2:20" ht="24.95" customHeight="1" x14ac:dyDescent="0.2">
      <c r="B132" s="174" t="s">
        <v>25</v>
      </c>
      <c r="C132" s="183" t="s">
        <v>22</v>
      </c>
      <c r="D132" s="167">
        <v>145</v>
      </c>
      <c r="E132" s="168">
        <v>186</v>
      </c>
      <c r="F132" s="168">
        <v>151</v>
      </c>
      <c r="G132" s="168">
        <v>140</v>
      </c>
      <c r="H132" s="168">
        <v>137</v>
      </c>
      <c r="I132" s="176">
        <v>136</v>
      </c>
      <c r="J132" s="176">
        <v>149</v>
      </c>
      <c r="K132" s="176">
        <v>154</v>
      </c>
      <c r="L132" s="176">
        <v>129</v>
      </c>
      <c r="M132" s="176">
        <v>125</v>
      </c>
      <c r="N132" s="176">
        <v>115</v>
      </c>
      <c r="O132" s="277">
        <v>111</v>
      </c>
      <c r="P132" s="177">
        <f t="shared" si="15"/>
        <v>186</v>
      </c>
      <c r="Q132" s="323">
        <f t="shared" si="16"/>
        <v>111</v>
      </c>
      <c r="R132" s="324">
        <f t="shared" si="17"/>
        <v>139.83333333333334</v>
      </c>
      <c r="S132" s="180" t="s">
        <v>7</v>
      </c>
      <c r="T132" s="180" t="s">
        <v>7</v>
      </c>
    </row>
    <row r="133" spans="2:20" ht="24.95" customHeight="1" x14ac:dyDescent="0.2">
      <c r="B133" s="174" t="s">
        <v>26</v>
      </c>
      <c r="C133" s="183" t="s">
        <v>22</v>
      </c>
      <c r="D133" s="167">
        <v>17</v>
      </c>
      <c r="E133" s="168">
        <v>38</v>
      </c>
      <c r="F133" s="168">
        <v>21</v>
      </c>
      <c r="G133" s="168">
        <v>48</v>
      </c>
      <c r="H133" s="168">
        <v>34</v>
      </c>
      <c r="I133" s="176">
        <v>18</v>
      </c>
      <c r="J133" s="176">
        <v>23</v>
      </c>
      <c r="K133" s="176">
        <v>34</v>
      </c>
      <c r="L133" s="176">
        <v>26</v>
      </c>
      <c r="M133" s="176">
        <v>20</v>
      </c>
      <c r="N133" s="176">
        <v>31</v>
      </c>
      <c r="O133" s="277">
        <v>20</v>
      </c>
      <c r="P133" s="177">
        <f t="shared" si="15"/>
        <v>48</v>
      </c>
      <c r="Q133" s="323">
        <f t="shared" si="16"/>
        <v>17</v>
      </c>
      <c r="R133" s="324">
        <f t="shared" si="17"/>
        <v>27.5</v>
      </c>
      <c r="S133" s="180" t="s">
        <v>7</v>
      </c>
      <c r="T133" s="180" t="s">
        <v>7</v>
      </c>
    </row>
    <row r="134" spans="2:20" ht="24.95" customHeight="1" x14ac:dyDescent="0.2">
      <c r="B134" s="174" t="s">
        <v>27</v>
      </c>
      <c r="C134" s="183" t="s">
        <v>22</v>
      </c>
      <c r="D134" s="167">
        <v>109</v>
      </c>
      <c r="E134" s="168">
        <v>132</v>
      </c>
      <c r="F134" s="168">
        <v>127</v>
      </c>
      <c r="G134" s="168">
        <v>114</v>
      </c>
      <c r="H134" s="168">
        <v>118</v>
      </c>
      <c r="I134" s="176">
        <v>118</v>
      </c>
      <c r="J134" s="176">
        <v>111</v>
      </c>
      <c r="K134" s="176">
        <v>106</v>
      </c>
      <c r="L134" s="176">
        <v>103</v>
      </c>
      <c r="M134" s="176">
        <v>114</v>
      </c>
      <c r="N134" s="176">
        <v>104</v>
      </c>
      <c r="O134" s="277">
        <v>107</v>
      </c>
      <c r="P134" s="177">
        <f t="shared" si="15"/>
        <v>132</v>
      </c>
      <c r="Q134" s="323">
        <f t="shared" si="16"/>
        <v>103</v>
      </c>
      <c r="R134" s="324">
        <f t="shared" si="17"/>
        <v>113.58333333333333</v>
      </c>
      <c r="S134" s="180" t="s">
        <v>7</v>
      </c>
      <c r="T134" s="180" t="s">
        <v>7</v>
      </c>
    </row>
    <row r="135" spans="2:20" ht="24.95" customHeight="1" x14ac:dyDescent="0.2">
      <c r="B135" s="174" t="s">
        <v>28</v>
      </c>
      <c r="C135" s="183" t="s">
        <v>22</v>
      </c>
      <c r="D135" s="167">
        <v>104</v>
      </c>
      <c r="E135" s="168">
        <v>127</v>
      </c>
      <c r="F135" s="168">
        <v>109</v>
      </c>
      <c r="G135" s="168">
        <v>114</v>
      </c>
      <c r="H135" s="168">
        <v>113</v>
      </c>
      <c r="I135" s="176">
        <v>108</v>
      </c>
      <c r="J135" s="176">
        <v>107</v>
      </c>
      <c r="K135" s="176">
        <v>104</v>
      </c>
      <c r="L135" s="176">
        <v>101</v>
      </c>
      <c r="M135" s="176">
        <v>104</v>
      </c>
      <c r="N135" s="176">
        <v>92</v>
      </c>
      <c r="O135" s="277">
        <v>95</v>
      </c>
      <c r="P135" s="177">
        <f t="shared" si="15"/>
        <v>127</v>
      </c>
      <c r="Q135" s="323">
        <f t="shared" si="16"/>
        <v>92</v>
      </c>
      <c r="R135" s="324">
        <f t="shared" si="17"/>
        <v>106.5</v>
      </c>
      <c r="S135" s="180" t="s">
        <v>7</v>
      </c>
      <c r="T135" s="180" t="s">
        <v>7</v>
      </c>
    </row>
    <row r="136" spans="2:20" ht="24.95" customHeight="1" x14ac:dyDescent="0.2">
      <c r="B136" s="174" t="s">
        <v>29</v>
      </c>
      <c r="C136" s="183" t="s">
        <v>22</v>
      </c>
      <c r="D136" s="167">
        <v>5</v>
      </c>
      <c r="E136" s="168">
        <v>5</v>
      </c>
      <c r="F136" s="168">
        <v>18</v>
      </c>
      <c r="G136" s="168">
        <v>0</v>
      </c>
      <c r="H136" s="168">
        <v>5</v>
      </c>
      <c r="I136" s="176">
        <v>10</v>
      </c>
      <c r="J136" s="176">
        <v>4</v>
      </c>
      <c r="K136" s="176">
        <v>2</v>
      </c>
      <c r="L136" s="176">
        <v>2</v>
      </c>
      <c r="M136" s="176">
        <v>10</v>
      </c>
      <c r="N136" s="176">
        <v>12</v>
      </c>
      <c r="O136" s="277">
        <v>12</v>
      </c>
      <c r="P136" s="177">
        <f t="shared" si="15"/>
        <v>18</v>
      </c>
      <c r="Q136" s="323">
        <f t="shared" si="16"/>
        <v>0</v>
      </c>
      <c r="R136" s="324">
        <f t="shared" si="17"/>
        <v>7.083333333333333</v>
      </c>
      <c r="S136" s="180" t="s">
        <v>7</v>
      </c>
      <c r="T136" s="180" t="s">
        <v>7</v>
      </c>
    </row>
    <row r="137" spans="2:20" ht="24.95" customHeight="1" x14ac:dyDescent="0.2">
      <c r="B137" s="174" t="s">
        <v>30</v>
      </c>
      <c r="C137" s="183" t="s">
        <v>22</v>
      </c>
      <c r="D137" s="167">
        <v>3</v>
      </c>
      <c r="E137" s="168">
        <v>8</v>
      </c>
      <c r="F137" s="168">
        <v>5</v>
      </c>
      <c r="G137" s="168">
        <v>7</v>
      </c>
      <c r="H137" s="168">
        <v>0</v>
      </c>
      <c r="I137" s="176">
        <v>0</v>
      </c>
      <c r="J137" s="176">
        <v>9</v>
      </c>
      <c r="K137" s="176">
        <v>13</v>
      </c>
      <c r="L137" s="176">
        <v>1</v>
      </c>
      <c r="M137" s="176">
        <v>2</v>
      </c>
      <c r="N137" s="176">
        <v>2</v>
      </c>
      <c r="O137" s="277">
        <v>1</v>
      </c>
      <c r="P137" s="177">
        <f t="shared" si="15"/>
        <v>13</v>
      </c>
      <c r="Q137" s="323">
        <f t="shared" si="16"/>
        <v>0</v>
      </c>
      <c r="R137" s="324">
        <f t="shared" si="17"/>
        <v>4.25</v>
      </c>
      <c r="S137" s="180" t="s">
        <v>7</v>
      </c>
      <c r="T137" s="180" t="s">
        <v>7</v>
      </c>
    </row>
    <row r="138" spans="2:20" ht="24.95" customHeight="1" x14ac:dyDescent="0.2">
      <c r="B138" s="174" t="s">
        <v>31</v>
      </c>
      <c r="C138" s="183" t="s">
        <v>22</v>
      </c>
      <c r="D138" s="167">
        <v>4</v>
      </c>
      <c r="E138" s="168">
        <v>16</v>
      </c>
      <c r="F138" s="168">
        <v>7</v>
      </c>
      <c r="G138" s="168">
        <v>4</v>
      </c>
      <c r="H138" s="168">
        <v>4</v>
      </c>
      <c r="I138" s="176">
        <v>4</v>
      </c>
      <c r="J138" s="176">
        <v>3</v>
      </c>
      <c r="K138" s="176">
        <v>7</v>
      </c>
      <c r="L138" s="176">
        <v>5</v>
      </c>
      <c r="M138" s="176">
        <v>4</v>
      </c>
      <c r="N138" s="176">
        <v>5</v>
      </c>
      <c r="O138" s="277">
        <v>2</v>
      </c>
      <c r="P138" s="177">
        <f t="shared" si="15"/>
        <v>16</v>
      </c>
      <c r="Q138" s="323">
        <f t="shared" si="16"/>
        <v>2</v>
      </c>
      <c r="R138" s="324">
        <f t="shared" si="17"/>
        <v>5.416666666666667</v>
      </c>
      <c r="S138" s="180" t="s">
        <v>7</v>
      </c>
      <c r="T138" s="180" t="s">
        <v>7</v>
      </c>
    </row>
    <row r="139" spans="2:20" ht="24.95" customHeight="1" x14ac:dyDescent="0.2">
      <c r="B139" s="174" t="s">
        <v>32</v>
      </c>
      <c r="C139" s="183" t="s">
        <v>22</v>
      </c>
      <c r="D139" s="325">
        <v>1.66</v>
      </c>
      <c r="E139" s="181">
        <v>6.94</v>
      </c>
      <c r="F139" s="168">
        <v>1.39</v>
      </c>
      <c r="G139" s="168">
        <v>1.76</v>
      </c>
      <c r="H139" s="168">
        <v>1.6</v>
      </c>
      <c r="I139" s="181">
        <v>2.0499999999999998</v>
      </c>
      <c r="J139" s="181">
        <v>1.39</v>
      </c>
      <c r="K139" s="181">
        <v>2.64</v>
      </c>
      <c r="L139" s="181">
        <v>2</v>
      </c>
      <c r="M139" s="181">
        <v>1.62</v>
      </c>
      <c r="N139" s="181">
        <v>1.44</v>
      </c>
      <c r="O139" s="281">
        <v>1.6</v>
      </c>
      <c r="P139" s="163">
        <f t="shared" si="15"/>
        <v>6.94</v>
      </c>
      <c r="Q139" s="231">
        <f t="shared" si="16"/>
        <v>1.39</v>
      </c>
      <c r="R139" s="232">
        <f t="shared" si="17"/>
        <v>2.1741666666666668</v>
      </c>
      <c r="S139" s="180" t="s">
        <v>7</v>
      </c>
      <c r="T139" s="180" t="s">
        <v>7</v>
      </c>
    </row>
    <row r="140" spans="2:20" ht="24.95" customHeight="1" x14ac:dyDescent="0.2">
      <c r="B140" s="174" t="s">
        <v>33</v>
      </c>
      <c r="C140" s="183" t="s">
        <v>22</v>
      </c>
      <c r="D140" s="326" t="s">
        <v>62</v>
      </c>
      <c r="E140" s="327">
        <v>8.0000000000000002E-3</v>
      </c>
      <c r="F140" s="327">
        <v>0.01</v>
      </c>
      <c r="G140" s="327">
        <v>1.6E-2</v>
      </c>
      <c r="H140" s="327" t="s">
        <v>62</v>
      </c>
      <c r="I140" s="328">
        <v>3.9E-2</v>
      </c>
      <c r="J140" s="328">
        <v>7.0000000000000001E-3</v>
      </c>
      <c r="K140" s="328" t="s">
        <v>62</v>
      </c>
      <c r="L140" s="328">
        <v>2.5000000000000001E-2</v>
      </c>
      <c r="M140" s="328">
        <v>1.7000000000000001E-2</v>
      </c>
      <c r="N140" s="328" t="s">
        <v>62</v>
      </c>
      <c r="O140" s="329">
        <v>2.1000000000000001E-2</v>
      </c>
      <c r="P140" s="195">
        <f>MAX(D140:O140)</f>
        <v>3.9E-2</v>
      </c>
      <c r="Q140" s="330" t="s">
        <v>62</v>
      </c>
      <c r="R140" s="331">
        <f>AVERAGE(D140:O140)</f>
        <v>1.7875000000000002E-2</v>
      </c>
      <c r="S140" s="180">
        <v>0.5</v>
      </c>
      <c r="T140" s="198">
        <v>0</v>
      </c>
    </row>
    <row r="141" spans="2:20" ht="24.95" customHeight="1" x14ac:dyDescent="0.2">
      <c r="B141" s="174" t="s">
        <v>320</v>
      </c>
      <c r="C141" s="183" t="s">
        <v>22</v>
      </c>
      <c r="D141" s="325">
        <v>0.64</v>
      </c>
      <c r="E141" s="327">
        <v>0.94</v>
      </c>
      <c r="F141" s="327">
        <v>0.47</v>
      </c>
      <c r="G141" s="327">
        <v>0.36</v>
      </c>
      <c r="H141" s="327">
        <v>0.64</v>
      </c>
      <c r="I141" s="188">
        <v>0.31</v>
      </c>
      <c r="J141" s="188">
        <v>0.33</v>
      </c>
      <c r="K141" s="188">
        <v>0.38</v>
      </c>
      <c r="L141" s="188">
        <v>0.22</v>
      </c>
      <c r="M141" s="188">
        <v>0.17</v>
      </c>
      <c r="N141" s="188">
        <v>0.46</v>
      </c>
      <c r="O141" s="332">
        <v>0.21</v>
      </c>
      <c r="P141" s="195">
        <f t="shared" si="15"/>
        <v>0.94</v>
      </c>
      <c r="Q141" s="330" t="s">
        <v>62</v>
      </c>
      <c r="R141" s="331">
        <f t="shared" si="17"/>
        <v>0.42749999999999999</v>
      </c>
      <c r="S141" s="199">
        <v>5</v>
      </c>
      <c r="T141" s="198">
        <v>0.01</v>
      </c>
    </row>
    <row r="142" spans="2:20" ht="24.95" customHeight="1" x14ac:dyDescent="0.2">
      <c r="B142" s="174" t="s">
        <v>321</v>
      </c>
      <c r="C142" s="183" t="s">
        <v>22</v>
      </c>
      <c r="D142" s="325">
        <v>4.0000000000000001E-3</v>
      </c>
      <c r="E142" s="327">
        <v>2E-3</v>
      </c>
      <c r="F142" s="327">
        <v>1.0999999999999999E-2</v>
      </c>
      <c r="G142" s="327">
        <v>8.0000000000000002E-3</v>
      </c>
      <c r="H142" s="327">
        <v>6.0000000000000001E-3</v>
      </c>
      <c r="I142" s="328">
        <v>8.9999999999999993E-3</v>
      </c>
      <c r="J142" s="328">
        <v>1.4999999999999999E-2</v>
      </c>
      <c r="K142" s="328">
        <v>2E-3</v>
      </c>
      <c r="L142" s="328" t="s">
        <v>62</v>
      </c>
      <c r="M142" s="328" t="s">
        <v>62</v>
      </c>
      <c r="N142" s="328">
        <v>4.0000000000000001E-3</v>
      </c>
      <c r="O142" s="329">
        <v>1.2999999999999999E-2</v>
      </c>
      <c r="P142" s="195">
        <f>MAX(D142:O142)</f>
        <v>1.4999999999999999E-2</v>
      </c>
      <c r="Q142" s="330">
        <f>MIN(D142:O142)</f>
        <v>2E-3</v>
      </c>
      <c r="R142" s="331">
        <f>AVERAGE(D142:O142)</f>
        <v>7.3999999999999995E-3</v>
      </c>
      <c r="S142" s="180" t="s">
        <v>7</v>
      </c>
      <c r="T142" s="198">
        <v>0.01</v>
      </c>
    </row>
    <row r="143" spans="2:20" ht="24.95" customHeight="1" x14ac:dyDescent="0.2">
      <c r="B143" s="174" t="s">
        <v>34</v>
      </c>
      <c r="C143" s="183" t="s">
        <v>22</v>
      </c>
      <c r="D143" s="167">
        <v>0.4</v>
      </c>
      <c r="E143" s="168">
        <v>2.8</v>
      </c>
      <c r="F143" s="333">
        <v>0.4</v>
      </c>
      <c r="G143" s="169">
        <v>0.7</v>
      </c>
      <c r="H143" s="168">
        <v>0.6</v>
      </c>
      <c r="I143" s="169">
        <v>0.5</v>
      </c>
      <c r="J143" s="169">
        <v>0.6</v>
      </c>
      <c r="K143" s="169">
        <v>0.7</v>
      </c>
      <c r="L143" s="169">
        <v>0.4</v>
      </c>
      <c r="M143" s="169">
        <v>1.1000000000000001</v>
      </c>
      <c r="N143" s="169">
        <v>0.8</v>
      </c>
      <c r="O143" s="275">
        <v>0.2</v>
      </c>
      <c r="P143" s="195">
        <f t="shared" si="15"/>
        <v>2.8</v>
      </c>
      <c r="Q143" s="330">
        <f t="shared" si="16"/>
        <v>0.2</v>
      </c>
      <c r="R143" s="331">
        <f t="shared" si="17"/>
        <v>0.76666666666666661</v>
      </c>
      <c r="S143" s="166" t="s">
        <v>6</v>
      </c>
      <c r="T143" s="180" t="s">
        <v>7</v>
      </c>
    </row>
    <row r="144" spans="2:20" ht="24.95" customHeight="1" x14ac:dyDescent="0.2">
      <c r="B144" s="174" t="s">
        <v>35</v>
      </c>
      <c r="C144" s="183" t="s">
        <v>22</v>
      </c>
      <c r="D144" s="182">
        <v>0.06</v>
      </c>
      <c r="E144" s="181">
        <v>7.0000000000000007E-2</v>
      </c>
      <c r="F144" s="288">
        <v>0.05</v>
      </c>
      <c r="G144" s="181">
        <v>7.0000000000000007E-2</v>
      </c>
      <c r="H144" s="168">
        <v>0.05</v>
      </c>
      <c r="I144" s="181">
        <v>0.06</v>
      </c>
      <c r="J144" s="181">
        <v>0.05</v>
      </c>
      <c r="K144" s="181">
        <v>0.09</v>
      </c>
      <c r="L144" s="181">
        <v>0.03</v>
      </c>
      <c r="M144" s="181">
        <v>0.03</v>
      </c>
      <c r="N144" s="181">
        <v>0.04</v>
      </c>
      <c r="O144" s="281">
        <v>0.04</v>
      </c>
      <c r="P144" s="195">
        <f t="shared" si="15"/>
        <v>0.09</v>
      </c>
      <c r="Q144" s="330">
        <f t="shared" si="16"/>
        <v>0.03</v>
      </c>
      <c r="R144" s="331">
        <f>AVERAGE(D144:O144)</f>
        <v>5.3333333333333344E-2</v>
      </c>
      <c r="S144" s="166" t="s">
        <v>6</v>
      </c>
      <c r="T144" s="180" t="s">
        <v>7</v>
      </c>
    </row>
    <row r="145" spans="2:20" ht="24.95" customHeight="1" x14ac:dyDescent="0.2">
      <c r="B145" s="174" t="s">
        <v>36</v>
      </c>
      <c r="C145" s="183" t="s">
        <v>22</v>
      </c>
      <c r="D145" s="167">
        <v>29.9</v>
      </c>
      <c r="E145" s="168">
        <v>38.700000000000003</v>
      </c>
      <c r="F145" s="168">
        <v>33.200000000000003</v>
      </c>
      <c r="G145" s="169">
        <v>34.700000000000003</v>
      </c>
      <c r="H145" s="168">
        <v>32.700000000000003</v>
      </c>
      <c r="I145" s="169">
        <v>32.700000000000003</v>
      </c>
      <c r="J145" s="169">
        <v>30.4</v>
      </c>
      <c r="K145" s="169">
        <v>30.9</v>
      </c>
      <c r="L145" s="169">
        <v>30.1</v>
      </c>
      <c r="M145" s="169">
        <v>30.5</v>
      </c>
      <c r="N145" s="169">
        <v>27.4</v>
      </c>
      <c r="O145" s="275">
        <v>26.4</v>
      </c>
      <c r="P145" s="163">
        <f t="shared" si="15"/>
        <v>38.700000000000003</v>
      </c>
      <c r="Q145" s="231">
        <f t="shared" si="16"/>
        <v>26.4</v>
      </c>
      <c r="R145" s="232">
        <f t="shared" si="17"/>
        <v>31.466666666666665</v>
      </c>
      <c r="S145" s="180" t="s">
        <v>7</v>
      </c>
      <c r="T145" s="180" t="s">
        <v>7</v>
      </c>
    </row>
    <row r="146" spans="2:20" ht="24.95" customHeight="1" x14ac:dyDescent="0.2">
      <c r="B146" s="174" t="s">
        <v>37</v>
      </c>
      <c r="C146" s="183" t="s">
        <v>22</v>
      </c>
      <c r="D146" s="167">
        <v>0.18</v>
      </c>
      <c r="E146" s="168">
        <v>0.3977</v>
      </c>
      <c r="F146" s="168">
        <v>0.2195</v>
      </c>
      <c r="G146" s="168">
        <v>0.20899999999999999</v>
      </c>
      <c r="H146" s="168">
        <v>0.28000000000000003</v>
      </c>
      <c r="I146" s="181">
        <v>0.1953</v>
      </c>
      <c r="J146" s="181">
        <v>0.3034</v>
      </c>
      <c r="K146" s="181">
        <v>0.45550000000000002</v>
      </c>
      <c r="L146" s="181">
        <v>0.3402</v>
      </c>
      <c r="M146" s="181">
        <v>0.2432</v>
      </c>
      <c r="N146" s="181">
        <v>0.34179999999999999</v>
      </c>
      <c r="O146" s="281">
        <v>0.18679999999999999</v>
      </c>
      <c r="P146" s="163">
        <f t="shared" si="15"/>
        <v>0.45550000000000002</v>
      </c>
      <c r="Q146" s="231">
        <f t="shared" si="16"/>
        <v>0.18</v>
      </c>
      <c r="R146" s="232">
        <f t="shared" si="17"/>
        <v>0.27936666666666665</v>
      </c>
      <c r="S146" s="180" t="s">
        <v>7</v>
      </c>
      <c r="T146" s="180" t="s">
        <v>7</v>
      </c>
    </row>
    <row r="147" spans="2:20" ht="24.95" customHeight="1" x14ac:dyDescent="0.2">
      <c r="B147" s="174" t="s">
        <v>38</v>
      </c>
      <c r="C147" s="183" t="s">
        <v>22</v>
      </c>
      <c r="D147" s="167">
        <v>0.17</v>
      </c>
      <c r="E147" s="168">
        <v>0.33</v>
      </c>
      <c r="F147" s="168">
        <v>0.16</v>
      </c>
      <c r="G147" s="181">
        <v>0.1</v>
      </c>
      <c r="H147" s="168">
        <v>0.08</v>
      </c>
      <c r="I147" s="181">
        <v>0.12</v>
      </c>
      <c r="J147" s="181">
        <v>0.12</v>
      </c>
      <c r="K147" s="181">
        <v>0.16</v>
      </c>
      <c r="L147" s="181">
        <v>0.08</v>
      </c>
      <c r="M147" s="181">
        <v>0.12</v>
      </c>
      <c r="N147" s="181">
        <v>0.18</v>
      </c>
      <c r="O147" s="281">
        <v>0.11</v>
      </c>
      <c r="P147" s="163">
        <f t="shared" si="15"/>
        <v>0.33</v>
      </c>
      <c r="Q147" s="231">
        <f t="shared" si="16"/>
        <v>0.08</v>
      </c>
      <c r="R147" s="232">
        <f t="shared" si="17"/>
        <v>0.14416666666666667</v>
      </c>
      <c r="S147" s="180" t="s">
        <v>7</v>
      </c>
      <c r="T147" s="180" t="s">
        <v>7</v>
      </c>
    </row>
    <row r="148" spans="2:20" ht="24.95" customHeight="1" x14ac:dyDescent="0.2">
      <c r="B148" s="174" t="s">
        <v>39</v>
      </c>
      <c r="C148" s="183" t="s">
        <v>22</v>
      </c>
      <c r="D148" s="167">
        <v>0.04</v>
      </c>
      <c r="E148" s="168">
        <v>5.96E-2</v>
      </c>
      <c r="F148" s="168">
        <v>4.0399999999999998E-2</v>
      </c>
      <c r="G148" s="168">
        <v>4.5900000000000003E-2</v>
      </c>
      <c r="H148" s="168">
        <v>6.7199999999999996E-2</v>
      </c>
      <c r="I148" s="181">
        <v>4.9000000000000002E-2</v>
      </c>
      <c r="J148" s="181">
        <v>6.7400000000000002E-2</v>
      </c>
      <c r="K148" s="181">
        <v>7.8799999999999995E-2</v>
      </c>
      <c r="L148" s="181">
        <v>4.7899999999999998E-2</v>
      </c>
      <c r="M148" s="181">
        <v>4.9500000000000002E-2</v>
      </c>
      <c r="N148" s="181">
        <v>5.0099999999999999E-2</v>
      </c>
      <c r="O148" s="281">
        <v>3.7699999999999997E-2</v>
      </c>
      <c r="P148" s="163">
        <f t="shared" si="15"/>
        <v>7.8799999999999995E-2</v>
      </c>
      <c r="Q148" s="231">
        <f t="shared" si="16"/>
        <v>3.7699999999999997E-2</v>
      </c>
      <c r="R148" s="232">
        <f t="shared" si="17"/>
        <v>5.279166666666666E-2</v>
      </c>
      <c r="S148" s="204">
        <v>1</v>
      </c>
      <c r="T148" s="204" t="s">
        <v>6</v>
      </c>
    </row>
    <row r="149" spans="2:20" ht="24.95" customHeight="1" x14ac:dyDescent="0.2">
      <c r="B149" s="174" t="s">
        <v>40</v>
      </c>
      <c r="C149" s="183" t="s">
        <v>22</v>
      </c>
      <c r="D149" s="167">
        <v>8.2200000000000006</v>
      </c>
      <c r="E149" s="168">
        <v>8.4600000000000009</v>
      </c>
      <c r="F149" s="168">
        <v>10.56</v>
      </c>
      <c r="G149" s="181">
        <v>6.54</v>
      </c>
      <c r="H149" s="168">
        <v>8.6999999999999993</v>
      </c>
      <c r="I149" s="181">
        <v>8.6999999999999993</v>
      </c>
      <c r="J149" s="181">
        <v>8.4</v>
      </c>
      <c r="K149" s="181">
        <v>6.9</v>
      </c>
      <c r="L149" s="181">
        <v>6.66</v>
      </c>
      <c r="M149" s="181">
        <v>9.06</v>
      </c>
      <c r="N149" s="181">
        <v>8.52</v>
      </c>
      <c r="O149" s="281">
        <v>9.84</v>
      </c>
      <c r="P149" s="163">
        <f t="shared" si="15"/>
        <v>10.56</v>
      </c>
      <c r="Q149" s="231">
        <f t="shared" si="16"/>
        <v>6.54</v>
      </c>
      <c r="R149" s="232">
        <f t="shared" si="17"/>
        <v>8.3800000000000008</v>
      </c>
      <c r="S149" s="180" t="s">
        <v>7</v>
      </c>
      <c r="T149" s="180" t="s">
        <v>7</v>
      </c>
    </row>
    <row r="150" spans="2:20" ht="24.95" customHeight="1" x14ac:dyDescent="0.2">
      <c r="B150" s="205" t="s">
        <v>323</v>
      </c>
      <c r="C150" s="183" t="s">
        <v>22</v>
      </c>
      <c r="D150" s="334" t="s">
        <v>7</v>
      </c>
      <c r="E150" s="168" t="s">
        <v>7</v>
      </c>
      <c r="F150" s="335" t="s">
        <v>7</v>
      </c>
      <c r="G150" s="335" t="s">
        <v>7</v>
      </c>
      <c r="H150" s="212" t="s">
        <v>62</v>
      </c>
      <c r="I150" s="335" t="s">
        <v>7</v>
      </c>
      <c r="J150" s="335" t="s">
        <v>7</v>
      </c>
      <c r="K150" s="212" t="s">
        <v>62</v>
      </c>
      <c r="L150" s="335" t="s">
        <v>7</v>
      </c>
      <c r="M150" s="335" t="s">
        <v>7</v>
      </c>
      <c r="N150" s="193" t="s">
        <v>62</v>
      </c>
      <c r="O150" s="336" t="s">
        <v>7</v>
      </c>
      <c r="P150" s="208">
        <f>MAX(D150:O150)</f>
        <v>0</v>
      </c>
      <c r="Q150" s="337" t="s">
        <v>62</v>
      </c>
      <c r="R150" s="338" t="s">
        <v>349</v>
      </c>
      <c r="S150" s="180">
        <v>2E-3</v>
      </c>
      <c r="T150" s="180">
        <v>1.0000000000000001E-5</v>
      </c>
    </row>
    <row r="151" spans="2:20" ht="24.95" customHeight="1" x14ac:dyDescent="0.2">
      <c r="B151" s="205" t="s">
        <v>326</v>
      </c>
      <c r="C151" s="183" t="s">
        <v>22</v>
      </c>
      <c r="D151" s="339" t="s">
        <v>7</v>
      </c>
      <c r="E151" s="193" t="s">
        <v>7</v>
      </c>
      <c r="F151" s="288" t="s">
        <v>7</v>
      </c>
      <c r="G151" s="288" t="s">
        <v>7</v>
      </c>
      <c r="H151" s="335" t="s">
        <v>288</v>
      </c>
      <c r="I151" s="288" t="s">
        <v>7</v>
      </c>
      <c r="J151" s="288" t="s">
        <v>7</v>
      </c>
      <c r="K151" s="212" t="s">
        <v>288</v>
      </c>
      <c r="L151" s="288" t="s">
        <v>7</v>
      </c>
      <c r="M151" s="288" t="s">
        <v>7</v>
      </c>
      <c r="N151" s="193" t="s">
        <v>288</v>
      </c>
      <c r="O151" s="340" t="s">
        <v>7</v>
      </c>
      <c r="P151" s="208" t="s">
        <v>325</v>
      </c>
      <c r="Q151" s="337" t="s">
        <v>62</v>
      </c>
      <c r="R151" s="338" t="s">
        <v>325</v>
      </c>
      <c r="S151" s="180">
        <v>0.1</v>
      </c>
      <c r="T151" s="180">
        <v>0.01</v>
      </c>
    </row>
    <row r="152" spans="2:20" ht="24.95" customHeight="1" x14ac:dyDescent="0.2">
      <c r="B152" s="205" t="s">
        <v>327</v>
      </c>
      <c r="C152" s="183" t="s">
        <v>22</v>
      </c>
      <c r="D152" s="339" t="s">
        <v>7</v>
      </c>
      <c r="E152" s="288" t="s">
        <v>7</v>
      </c>
      <c r="F152" s="288" t="s">
        <v>7</v>
      </c>
      <c r="G152" s="288" t="s">
        <v>7</v>
      </c>
      <c r="H152" s="288">
        <v>2E-3</v>
      </c>
      <c r="I152" s="288" t="s">
        <v>7</v>
      </c>
      <c r="J152" s="288" t="s">
        <v>7</v>
      </c>
      <c r="K152" s="212">
        <v>4.0000000000000001E-3</v>
      </c>
      <c r="L152" s="288" t="s">
        <v>7</v>
      </c>
      <c r="M152" s="288" t="s">
        <v>7</v>
      </c>
      <c r="N152" s="181">
        <v>4.0000000000000001E-3</v>
      </c>
      <c r="O152" s="340" t="s">
        <v>7</v>
      </c>
      <c r="P152" s="208" t="s">
        <v>62</v>
      </c>
      <c r="Q152" s="337" t="s">
        <v>62</v>
      </c>
      <c r="R152" s="338" t="s">
        <v>62</v>
      </c>
      <c r="S152" s="199">
        <v>1</v>
      </c>
      <c r="T152" s="211">
        <v>1E-3</v>
      </c>
    </row>
    <row r="153" spans="2:20" ht="24.95" customHeight="1" x14ac:dyDescent="0.2">
      <c r="B153" s="205" t="s">
        <v>328</v>
      </c>
      <c r="C153" s="183" t="s">
        <v>22</v>
      </c>
      <c r="D153" s="167">
        <v>2.7000000000000001E-3</v>
      </c>
      <c r="E153" s="168" t="s">
        <v>62</v>
      </c>
      <c r="F153" s="168" t="s">
        <v>62</v>
      </c>
      <c r="G153" s="168" t="s">
        <v>62</v>
      </c>
      <c r="H153" s="335">
        <v>3.5999999999999999E-3</v>
      </c>
      <c r="I153" s="335" t="s">
        <v>62</v>
      </c>
      <c r="J153" s="335">
        <v>5.4999999999999997E-3</v>
      </c>
      <c r="K153" s="212">
        <v>5.5999999999999999E-3</v>
      </c>
      <c r="L153" s="212">
        <v>4.1000000000000003E-3</v>
      </c>
      <c r="M153" s="212" t="s">
        <v>62</v>
      </c>
      <c r="N153" s="212">
        <v>5.5999999999999999E-3</v>
      </c>
      <c r="O153" s="336" t="s">
        <v>62</v>
      </c>
      <c r="P153" s="208">
        <f>MAX(D153:O153)</f>
        <v>5.5999999999999999E-3</v>
      </c>
      <c r="Q153" s="337">
        <f>MIN(D153:O153)</f>
        <v>2.7000000000000001E-3</v>
      </c>
      <c r="R153" s="338">
        <f>AVERAGE(D153:O153)</f>
        <v>4.5166666666666662E-3</v>
      </c>
      <c r="S153" s="180">
        <v>0.05</v>
      </c>
      <c r="T153" s="180">
        <v>2E-3</v>
      </c>
    </row>
    <row r="154" spans="2:20" ht="24.95" customHeight="1" x14ac:dyDescent="0.2">
      <c r="B154" s="205" t="s">
        <v>360</v>
      </c>
      <c r="C154" s="183" t="s">
        <v>22</v>
      </c>
      <c r="D154" s="339" t="s">
        <v>7</v>
      </c>
      <c r="E154" s="168" t="s">
        <v>7</v>
      </c>
      <c r="F154" s="288" t="s">
        <v>7</v>
      </c>
      <c r="G154" s="335" t="s">
        <v>7</v>
      </c>
      <c r="H154" s="335" t="s">
        <v>62</v>
      </c>
      <c r="I154" s="335" t="s">
        <v>7</v>
      </c>
      <c r="J154" s="335" t="s">
        <v>7</v>
      </c>
      <c r="K154" s="212" t="s">
        <v>62</v>
      </c>
      <c r="L154" s="335" t="s">
        <v>7</v>
      </c>
      <c r="M154" s="335" t="s">
        <v>7</v>
      </c>
      <c r="N154" s="212" t="s">
        <v>62</v>
      </c>
      <c r="O154" s="340" t="s">
        <v>7</v>
      </c>
      <c r="P154" s="208">
        <f>MAX(D154:O154)</f>
        <v>0</v>
      </c>
      <c r="Q154" s="337">
        <f>MIN(D154:O154)</f>
        <v>0</v>
      </c>
      <c r="R154" s="338" t="s">
        <v>62</v>
      </c>
      <c r="S154" s="166" t="s">
        <v>6</v>
      </c>
      <c r="T154" s="180">
        <v>2E-3</v>
      </c>
    </row>
    <row r="155" spans="2:20" ht="24.95" customHeight="1" x14ac:dyDescent="0.2">
      <c r="B155" s="205" t="s">
        <v>361</v>
      </c>
      <c r="C155" s="183" t="s">
        <v>22</v>
      </c>
      <c r="D155" s="334" t="s">
        <v>7</v>
      </c>
      <c r="E155" s="341" t="s">
        <v>7</v>
      </c>
      <c r="F155" s="335" t="s">
        <v>7</v>
      </c>
      <c r="G155" s="192" t="s">
        <v>7</v>
      </c>
      <c r="H155" s="335" t="s">
        <v>62</v>
      </c>
      <c r="I155" s="192" t="s">
        <v>7</v>
      </c>
      <c r="J155" s="192" t="s">
        <v>7</v>
      </c>
      <c r="K155" s="212" t="s">
        <v>62</v>
      </c>
      <c r="L155" s="192" t="s">
        <v>7</v>
      </c>
      <c r="M155" s="192" t="s">
        <v>7</v>
      </c>
      <c r="N155" s="212" t="s">
        <v>62</v>
      </c>
      <c r="O155" s="336" t="s">
        <v>7</v>
      </c>
      <c r="P155" s="214" t="s">
        <v>62</v>
      </c>
      <c r="Q155" s="337" t="s">
        <v>62</v>
      </c>
      <c r="R155" s="342" t="s">
        <v>62</v>
      </c>
      <c r="S155" s="180">
        <v>5.0000000000000001E-3</v>
      </c>
      <c r="T155" s="180">
        <v>2.0000000000000001E-4</v>
      </c>
    </row>
    <row r="156" spans="2:20" ht="24.95" customHeight="1" x14ac:dyDescent="0.2">
      <c r="B156" s="216" t="s">
        <v>331</v>
      </c>
      <c r="C156" s="217" t="s">
        <v>22</v>
      </c>
      <c r="D156" s="334" t="s">
        <v>7</v>
      </c>
      <c r="E156" s="168" t="s">
        <v>7</v>
      </c>
      <c r="F156" s="335" t="s">
        <v>7</v>
      </c>
      <c r="G156" s="288" t="s">
        <v>7</v>
      </c>
      <c r="H156" s="181">
        <v>2.56</v>
      </c>
      <c r="I156" s="288" t="s">
        <v>7</v>
      </c>
      <c r="J156" s="288" t="s">
        <v>7</v>
      </c>
      <c r="K156" s="181">
        <v>4.1900000000000004</v>
      </c>
      <c r="L156" s="288" t="s">
        <v>7</v>
      </c>
      <c r="M156" s="288" t="s">
        <v>7</v>
      </c>
      <c r="N156" s="181">
        <v>4.1900000000000004</v>
      </c>
      <c r="O156" s="336" t="s">
        <v>7</v>
      </c>
      <c r="P156" s="163">
        <f>MAX(D156:O156)</f>
        <v>4.1900000000000004</v>
      </c>
      <c r="Q156" s="231">
        <f>MIN(D156:O156)</f>
        <v>2.56</v>
      </c>
      <c r="R156" s="232">
        <f t="shared" ref="R156:R171" si="18">AVERAGE(D156:O156)</f>
        <v>3.6466666666666669</v>
      </c>
      <c r="S156" s="222" t="s">
        <v>6</v>
      </c>
      <c r="T156" s="222" t="s">
        <v>6</v>
      </c>
    </row>
    <row r="157" spans="2:20" ht="24.95" customHeight="1" x14ac:dyDescent="0.2">
      <c r="B157" s="216" t="s">
        <v>332</v>
      </c>
      <c r="C157" s="217" t="s">
        <v>22</v>
      </c>
      <c r="D157" s="334" t="s">
        <v>7</v>
      </c>
      <c r="E157" s="168" t="s">
        <v>7</v>
      </c>
      <c r="F157" s="335" t="s">
        <v>7</v>
      </c>
      <c r="G157" s="288" t="s">
        <v>7</v>
      </c>
      <c r="H157" s="181">
        <v>1.48</v>
      </c>
      <c r="I157" s="288" t="s">
        <v>7</v>
      </c>
      <c r="J157" s="288" t="s">
        <v>7</v>
      </c>
      <c r="K157" s="181">
        <v>2.13</v>
      </c>
      <c r="L157" s="288" t="s">
        <v>7</v>
      </c>
      <c r="M157" s="288" t="s">
        <v>7</v>
      </c>
      <c r="N157" s="181">
        <v>2.13</v>
      </c>
      <c r="O157" s="336" t="s">
        <v>7</v>
      </c>
      <c r="P157" s="163">
        <f>MAX(D157:O157)</f>
        <v>2.13</v>
      </c>
      <c r="Q157" s="231">
        <f>MIN(D157:O157)</f>
        <v>1.48</v>
      </c>
      <c r="R157" s="232">
        <f t="shared" si="18"/>
        <v>1.9133333333333333</v>
      </c>
      <c r="S157" s="222" t="s">
        <v>6</v>
      </c>
      <c r="T157" s="222">
        <v>8.0000000000000002E-3</v>
      </c>
    </row>
    <row r="158" spans="2:20" ht="24.95" customHeight="1" x14ac:dyDescent="0.2">
      <c r="B158" s="174" t="s">
        <v>41</v>
      </c>
      <c r="C158" s="183" t="s">
        <v>22</v>
      </c>
      <c r="D158" s="343">
        <v>1.9</v>
      </c>
      <c r="E158" s="169">
        <v>3.1</v>
      </c>
      <c r="F158" s="169">
        <v>1.8</v>
      </c>
      <c r="G158" s="169">
        <v>1.4</v>
      </c>
      <c r="H158" s="169">
        <v>1.4</v>
      </c>
      <c r="I158" s="169">
        <v>1.6</v>
      </c>
      <c r="J158" s="169">
        <v>1.5</v>
      </c>
      <c r="K158" s="169">
        <v>1.8</v>
      </c>
      <c r="L158" s="169">
        <v>1.6</v>
      </c>
      <c r="M158" s="169">
        <v>1.7</v>
      </c>
      <c r="N158" s="169">
        <v>1.8</v>
      </c>
      <c r="O158" s="275">
        <v>1.5</v>
      </c>
      <c r="P158" s="171">
        <f t="shared" ref="P158:P167" si="19">MAX(D158:O158)</f>
        <v>3.1</v>
      </c>
      <c r="Q158" s="224">
        <f t="shared" ref="Q158:Q167" si="20">MIN(D158:O158)</f>
        <v>1.4</v>
      </c>
      <c r="R158" s="225">
        <f t="shared" si="18"/>
        <v>1.7583333333333335</v>
      </c>
      <c r="S158" s="226" t="s">
        <v>6</v>
      </c>
      <c r="T158" s="204" t="s">
        <v>6</v>
      </c>
    </row>
    <row r="159" spans="2:20" ht="24.95" customHeight="1" x14ac:dyDescent="0.2">
      <c r="B159" s="174" t="s">
        <v>333</v>
      </c>
      <c r="C159" s="175" t="s">
        <v>22</v>
      </c>
      <c r="D159" s="203">
        <v>1.5</v>
      </c>
      <c r="E159" s="203">
        <v>2.5</v>
      </c>
      <c r="F159" s="203">
        <v>1.5</v>
      </c>
      <c r="G159" s="203">
        <v>1.2</v>
      </c>
      <c r="H159" s="203">
        <v>1</v>
      </c>
      <c r="I159" s="203">
        <v>1</v>
      </c>
      <c r="J159" s="203">
        <v>1.1000000000000001</v>
      </c>
      <c r="K159" s="203">
        <v>1.4</v>
      </c>
      <c r="L159" s="203">
        <v>1.3</v>
      </c>
      <c r="M159" s="203">
        <v>1.1000000000000001</v>
      </c>
      <c r="N159" s="203">
        <v>1.4</v>
      </c>
      <c r="O159" s="203">
        <v>0.8</v>
      </c>
      <c r="P159" s="171">
        <f>MAX(D159:O159)</f>
        <v>2.5</v>
      </c>
      <c r="Q159" s="224">
        <f>MIN(D159:O159)</f>
        <v>0.8</v>
      </c>
      <c r="R159" s="225">
        <f t="shared" si="18"/>
        <v>1.3166666666666667</v>
      </c>
      <c r="S159" s="226"/>
      <c r="T159" s="226"/>
    </row>
    <row r="160" spans="2:20" ht="24.95" customHeight="1" x14ac:dyDescent="0.2">
      <c r="B160" s="174" t="s">
        <v>42</v>
      </c>
      <c r="C160" s="175" t="s">
        <v>22</v>
      </c>
      <c r="D160" s="227">
        <v>3.9600000000000003E-2</v>
      </c>
      <c r="E160" s="193">
        <v>8.3000000000000004E-2</v>
      </c>
      <c r="F160" s="193">
        <v>4.2599999999999999E-2</v>
      </c>
      <c r="G160" s="227">
        <v>2.6200000000000001E-2</v>
      </c>
      <c r="H160" s="227">
        <v>2.7E-2</v>
      </c>
      <c r="I160" s="227">
        <v>2.5899999999999999E-2</v>
      </c>
      <c r="J160" s="227">
        <v>2.41E-2</v>
      </c>
      <c r="K160" s="227">
        <v>4.1500000000000002E-2</v>
      </c>
      <c r="L160" s="227">
        <v>2.4E-2</v>
      </c>
      <c r="M160" s="227">
        <v>2.46E-2</v>
      </c>
      <c r="N160" s="227">
        <v>3.2800000000000003E-2</v>
      </c>
      <c r="O160" s="227">
        <v>1.7299999999999999E-2</v>
      </c>
      <c r="P160" s="228">
        <f>MAX(D160:O160)</f>
        <v>8.3000000000000004E-2</v>
      </c>
      <c r="Q160" s="229">
        <f>MIN(D160:O160)</f>
        <v>1.7299999999999999E-2</v>
      </c>
      <c r="R160" s="230">
        <f t="shared" si="18"/>
        <v>3.4050000000000004E-2</v>
      </c>
      <c r="S160" s="226"/>
      <c r="T160" s="226"/>
    </row>
    <row r="161" spans="2:20" ht="24.95" customHeight="1" x14ac:dyDescent="0.2">
      <c r="B161" s="174" t="s">
        <v>43</v>
      </c>
      <c r="C161" s="175" t="s">
        <v>44</v>
      </c>
      <c r="D161" s="192">
        <v>2.6</v>
      </c>
      <c r="E161" s="193">
        <v>3.3</v>
      </c>
      <c r="F161" s="193">
        <v>2.84</v>
      </c>
      <c r="G161" s="193">
        <v>2.23</v>
      </c>
      <c r="H161" s="192">
        <v>2.72</v>
      </c>
      <c r="I161" s="192">
        <v>2.62</v>
      </c>
      <c r="J161" s="192">
        <v>2.14</v>
      </c>
      <c r="K161" s="192">
        <v>2.98</v>
      </c>
      <c r="L161" s="192">
        <v>1.89</v>
      </c>
      <c r="M161" s="192">
        <v>2.15</v>
      </c>
      <c r="N161" s="192">
        <v>2.342857142857143</v>
      </c>
      <c r="O161" s="192">
        <v>2.1800000000000002</v>
      </c>
      <c r="P161" s="163">
        <f>MAX(D161:O161)</f>
        <v>3.3</v>
      </c>
      <c r="Q161" s="231">
        <f>MIN(D161:O161)</f>
        <v>1.89</v>
      </c>
      <c r="R161" s="232">
        <f t="shared" si="18"/>
        <v>2.4994047619047621</v>
      </c>
      <c r="S161" s="226"/>
      <c r="T161" s="226"/>
    </row>
    <row r="162" spans="2:20" ht="24.95" customHeight="1" x14ac:dyDescent="0.2">
      <c r="B162" s="191" t="s">
        <v>335</v>
      </c>
      <c r="C162" s="183" t="s">
        <v>22</v>
      </c>
      <c r="D162" s="182">
        <v>6.93</v>
      </c>
      <c r="E162" s="181">
        <v>7.08</v>
      </c>
      <c r="F162" s="181">
        <v>7.23</v>
      </c>
      <c r="G162" s="181">
        <v>7.43</v>
      </c>
      <c r="H162" s="181">
        <v>7.27</v>
      </c>
      <c r="I162" s="181">
        <v>7.1</v>
      </c>
      <c r="J162" s="181">
        <v>6.82</v>
      </c>
      <c r="K162" s="181">
        <v>6.43</v>
      </c>
      <c r="L162" s="181">
        <v>7.13</v>
      </c>
      <c r="M162" s="181">
        <v>6.88</v>
      </c>
      <c r="N162" s="181">
        <v>7.22</v>
      </c>
      <c r="O162" s="281">
        <v>7.13</v>
      </c>
      <c r="P162" s="171">
        <f t="shared" si="19"/>
        <v>7.43</v>
      </c>
      <c r="Q162" s="224">
        <f t="shared" si="20"/>
        <v>6.43</v>
      </c>
      <c r="R162" s="225">
        <f t="shared" si="18"/>
        <v>7.0541666666666663</v>
      </c>
      <c r="S162" s="204" t="s">
        <v>46</v>
      </c>
      <c r="T162" s="204" t="s">
        <v>6</v>
      </c>
    </row>
    <row r="163" spans="2:20" ht="24.95" customHeight="1" x14ac:dyDescent="0.2">
      <c r="B163" s="174" t="s">
        <v>47</v>
      </c>
      <c r="C163" s="183" t="s">
        <v>22</v>
      </c>
      <c r="D163" s="343">
        <v>0.6</v>
      </c>
      <c r="E163" s="168">
        <v>1.8</v>
      </c>
      <c r="F163" s="169">
        <v>1.3</v>
      </c>
      <c r="G163" s="168">
        <v>1.3</v>
      </c>
      <c r="H163" s="169">
        <v>0.9</v>
      </c>
      <c r="I163" s="169">
        <v>1.6</v>
      </c>
      <c r="J163" s="169">
        <v>1.1000000000000001</v>
      </c>
      <c r="K163" s="169">
        <v>0.7</v>
      </c>
      <c r="L163" s="169">
        <v>0.7</v>
      </c>
      <c r="M163" s="169">
        <v>1.1000000000000001</v>
      </c>
      <c r="N163" s="169">
        <v>1.9</v>
      </c>
      <c r="O163" s="275">
        <v>0.5</v>
      </c>
      <c r="P163" s="171">
        <f t="shared" si="19"/>
        <v>1.9</v>
      </c>
      <c r="Q163" s="224">
        <f t="shared" si="20"/>
        <v>0.5</v>
      </c>
      <c r="R163" s="225">
        <f t="shared" si="18"/>
        <v>1.1249999999999998</v>
      </c>
      <c r="S163" s="204" t="s">
        <v>48</v>
      </c>
      <c r="T163" s="235" t="s">
        <v>6</v>
      </c>
    </row>
    <row r="164" spans="2:20" ht="24.95" customHeight="1" x14ac:dyDescent="0.2">
      <c r="B164" s="236" t="s">
        <v>49</v>
      </c>
      <c r="C164" s="322" t="s">
        <v>50</v>
      </c>
      <c r="D164" s="344">
        <v>9208</v>
      </c>
      <c r="E164" s="295">
        <v>10462</v>
      </c>
      <c r="F164" s="295">
        <v>10462</v>
      </c>
      <c r="G164" s="295">
        <v>8164</v>
      </c>
      <c r="H164" s="295">
        <v>24196</v>
      </c>
      <c r="I164" s="295">
        <v>8684</v>
      </c>
      <c r="J164" s="295">
        <v>5475</v>
      </c>
      <c r="K164" s="295">
        <v>24196</v>
      </c>
      <c r="L164" s="295">
        <v>6131</v>
      </c>
      <c r="M164" s="295">
        <v>12997</v>
      </c>
      <c r="N164" s="295">
        <v>14136</v>
      </c>
      <c r="O164" s="345">
        <v>4100</v>
      </c>
      <c r="P164" s="238">
        <f>MAX(D164:O164)</f>
        <v>24196</v>
      </c>
      <c r="Q164" s="302">
        <f t="shared" si="20"/>
        <v>4100</v>
      </c>
      <c r="R164" s="303">
        <f t="shared" si="18"/>
        <v>11517.583333333334</v>
      </c>
      <c r="S164" s="235" t="s">
        <v>51</v>
      </c>
      <c r="T164" s="235" t="s">
        <v>6</v>
      </c>
    </row>
    <row r="165" spans="2:20" ht="24.95" customHeight="1" x14ac:dyDescent="0.2">
      <c r="B165" s="236" t="s">
        <v>52</v>
      </c>
      <c r="C165" s="183" t="s">
        <v>50</v>
      </c>
      <c r="D165" s="167">
        <v>833</v>
      </c>
      <c r="E165" s="168">
        <v>586</v>
      </c>
      <c r="F165" s="168">
        <v>391</v>
      </c>
      <c r="G165" s="168">
        <v>109</v>
      </c>
      <c r="H165" s="295">
        <v>1720</v>
      </c>
      <c r="I165" s="295">
        <v>373</v>
      </c>
      <c r="J165" s="295">
        <v>650</v>
      </c>
      <c r="K165" s="295">
        <v>988</v>
      </c>
      <c r="L165" s="295">
        <v>231</v>
      </c>
      <c r="M165" s="295">
        <v>1439</v>
      </c>
      <c r="N165" s="295">
        <v>336</v>
      </c>
      <c r="O165" s="345">
        <v>1850</v>
      </c>
      <c r="P165" s="238">
        <f t="shared" si="19"/>
        <v>1850</v>
      </c>
      <c r="Q165" s="302">
        <f t="shared" si="20"/>
        <v>109</v>
      </c>
      <c r="R165" s="303">
        <f t="shared" si="18"/>
        <v>792.16666666666663</v>
      </c>
      <c r="S165" s="235" t="s">
        <v>53</v>
      </c>
      <c r="T165" s="241" t="s">
        <v>7</v>
      </c>
    </row>
    <row r="166" spans="2:20" ht="24.95" customHeight="1" x14ac:dyDescent="0.2">
      <c r="B166" s="236" t="s">
        <v>383</v>
      </c>
      <c r="C166" s="175" t="s">
        <v>50</v>
      </c>
      <c r="D166" s="193">
        <v>31</v>
      </c>
      <c r="E166" s="193">
        <v>75</v>
      </c>
      <c r="F166" s="237">
        <v>52</v>
      </c>
      <c r="G166" s="237">
        <v>10</v>
      </c>
      <c r="H166" s="237">
        <v>20</v>
      </c>
      <c r="I166" s="237">
        <v>52</v>
      </c>
      <c r="J166" s="237">
        <v>228</v>
      </c>
      <c r="K166" s="237">
        <v>31</v>
      </c>
      <c r="L166" s="237">
        <v>20</v>
      </c>
      <c r="M166" s="237">
        <v>20</v>
      </c>
      <c r="N166" s="237">
        <v>10</v>
      </c>
      <c r="O166" s="237">
        <v>10</v>
      </c>
      <c r="P166" s="238">
        <f>MAX(D166:O166)</f>
        <v>228</v>
      </c>
      <c r="Q166" s="239">
        <f t="shared" si="20"/>
        <v>10</v>
      </c>
      <c r="R166" s="240">
        <f t="shared" si="18"/>
        <v>46.583333333333336</v>
      </c>
      <c r="S166" s="242"/>
      <c r="T166" s="242"/>
    </row>
    <row r="167" spans="2:20" ht="24.95" customHeight="1" x14ac:dyDescent="0.2">
      <c r="B167" s="185" t="s">
        <v>54</v>
      </c>
      <c r="C167" s="186" t="s">
        <v>346</v>
      </c>
      <c r="D167" s="344">
        <v>13200</v>
      </c>
      <c r="E167" s="295">
        <v>16000</v>
      </c>
      <c r="F167" s="346">
        <v>16200</v>
      </c>
      <c r="G167" s="295">
        <v>6400</v>
      </c>
      <c r="H167" s="295">
        <v>20400</v>
      </c>
      <c r="I167" s="295">
        <v>10000</v>
      </c>
      <c r="J167" s="295">
        <v>14400</v>
      </c>
      <c r="K167" s="295">
        <v>7600</v>
      </c>
      <c r="L167" s="295">
        <v>20400</v>
      </c>
      <c r="M167" s="295">
        <v>16000</v>
      </c>
      <c r="N167" s="295">
        <v>11200</v>
      </c>
      <c r="O167" s="345">
        <v>13200</v>
      </c>
      <c r="P167" s="296">
        <f t="shared" si="19"/>
        <v>20400</v>
      </c>
      <c r="Q167" s="297">
        <f t="shared" si="20"/>
        <v>6400</v>
      </c>
      <c r="R167" s="298">
        <f t="shared" si="18"/>
        <v>13750</v>
      </c>
      <c r="S167" s="347" t="s">
        <v>7</v>
      </c>
      <c r="T167" s="292" t="s">
        <v>7</v>
      </c>
    </row>
    <row r="168" spans="2:20" ht="24.95" customHeight="1" x14ac:dyDescent="0.2">
      <c r="B168" s="185" t="s">
        <v>55</v>
      </c>
      <c r="C168" s="186" t="s">
        <v>346</v>
      </c>
      <c r="D168" s="348">
        <v>11200</v>
      </c>
      <c r="E168" s="349">
        <v>12000</v>
      </c>
      <c r="F168" s="349">
        <v>12400</v>
      </c>
      <c r="G168" s="349">
        <v>4000</v>
      </c>
      <c r="H168" s="349">
        <v>12400</v>
      </c>
      <c r="I168" s="349">
        <v>7200</v>
      </c>
      <c r="J168" s="349">
        <v>10800</v>
      </c>
      <c r="K168" s="349">
        <v>5600</v>
      </c>
      <c r="L168" s="349">
        <v>15200</v>
      </c>
      <c r="M168" s="349">
        <v>10400</v>
      </c>
      <c r="N168" s="349">
        <v>10400</v>
      </c>
      <c r="O168" s="350">
        <v>10800</v>
      </c>
      <c r="P168" s="296">
        <f>MAX(D168:O168)</f>
        <v>15200</v>
      </c>
      <c r="Q168" s="297">
        <f>MIN(D168:O168)</f>
        <v>4000</v>
      </c>
      <c r="R168" s="298">
        <f t="shared" si="18"/>
        <v>10200</v>
      </c>
      <c r="S168" s="292" t="s">
        <v>7</v>
      </c>
      <c r="T168" s="299" t="s">
        <v>7</v>
      </c>
    </row>
    <row r="169" spans="2:20" ht="24.95" customHeight="1" x14ac:dyDescent="0.2">
      <c r="B169" s="185" t="s">
        <v>384</v>
      </c>
      <c r="C169" s="300" t="s">
        <v>346</v>
      </c>
      <c r="D169" s="351">
        <v>0</v>
      </c>
      <c r="E169" s="351">
        <v>0</v>
      </c>
      <c r="F169" s="291">
        <v>0</v>
      </c>
      <c r="G169" s="291">
        <v>0</v>
      </c>
      <c r="H169" s="291">
        <v>0</v>
      </c>
      <c r="I169" s="291">
        <v>0</v>
      </c>
      <c r="J169" s="291">
        <v>800</v>
      </c>
      <c r="K169" s="291">
        <v>0</v>
      </c>
      <c r="L169" s="291">
        <v>400</v>
      </c>
      <c r="M169" s="291">
        <v>800</v>
      </c>
      <c r="N169" s="291">
        <v>400</v>
      </c>
      <c r="O169" s="301">
        <v>0</v>
      </c>
      <c r="P169" s="238">
        <f>MAX(D169:O169)</f>
        <v>800</v>
      </c>
      <c r="Q169" s="302">
        <f>MIN(D169:O169)</f>
        <v>0</v>
      </c>
      <c r="R169" s="303">
        <f>AVERAGE(D169:O169)</f>
        <v>200</v>
      </c>
      <c r="S169" s="292" t="s">
        <v>7</v>
      </c>
      <c r="T169" s="292" t="s">
        <v>7</v>
      </c>
    </row>
    <row r="170" spans="2:20" ht="24.95" customHeight="1" x14ac:dyDescent="0.2">
      <c r="B170" s="236" t="s">
        <v>56</v>
      </c>
      <c r="C170" s="217" t="s">
        <v>57</v>
      </c>
      <c r="D170" s="182">
        <v>15.07</v>
      </c>
      <c r="E170" s="181">
        <v>36.54</v>
      </c>
      <c r="F170" s="181">
        <v>19.05</v>
      </c>
      <c r="G170" s="305">
        <v>10.24</v>
      </c>
      <c r="H170" s="305">
        <v>9.99</v>
      </c>
      <c r="I170" s="305">
        <v>10.66</v>
      </c>
      <c r="J170" s="305">
        <v>10.87</v>
      </c>
      <c r="K170" s="305">
        <v>17.48</v>
      </c>
      <c r="L170" s="305">
        <v>11.6</v>
      </c>
      <c r="M170" s="305">
        <v>10.01</v>
      </c>
      <c r="N170" s="305">
        <v>17.12</v>
      </c>
      <c r="O170" s="306">
        <v>11.24</v>
      </c>
      <c r="P170" s="249">
        <f>MAX(D170:O170)</f>
        <v>36.54</v>
      </c>
      <c r="Q170" s="250">
        <f>MIN(D170:O170)</f>
        <v>9.99</v>
      </c>
      <c r="R170" s="165">
        <f t="shared" si="18"/>
        <v>14.989166666666664</v>
      </c>
      <c r="S170" s="248" t="s">
        <v>6</v>
      </c>
      <c r="T170" s="190" t="s">
        <v>6</v>
      </c>
    </row>
    <row r="171" spans="2:20" ht="24.95" customHeight="1" x14ac:dyDescent="0.2">
      <c r="B171" s="236" t="s">
        <v>58</v>
      </c>
      <c r="C171" s="217" t="s">
        <v>339</v>
      </c>
      <c r="D171" s="182">
        <v>2.39</v>
      </c>
      <c r="E171" s="181">
        <v>2.5099999999999998</v>
      </c>
      <c r="F171" s="181">
        <v>2.2000000000000002</v>
      </c>
      <c r="G171" s="305">
        <v>1.5</v>
      </c>
      <c r="H171" s="305">
        <v>2.1</v>
      </c>
      <c r="I171" s="305">
        <v>1.8</v>
      </c>
      <c r="J171" s="305">
        <v>1.85</v>
      </c>
      <c r="K171" s="305">
        <v>1.86</v>
      </c>
      <c r="L171" s="305">
        <v>2.0499999999999998</v>
      </c>
      <c r="M171" s="305">
        <v>4.2</v>
      </c>
      <c r="N171" s="305">
        <v>2.4700000000000002</v>
      </c>
      <c r="O171" s="306">
        <v>3.06</v>
      </c>
      <c r="P171" s="249">
        <f>MAX(D171:O171)</f>
        <v>4.2</v>
      </c>
      <c r="Q171" s="250">
        <f>MIN(D171:O171)</f>
        <v>1.5</v>
      </c>
      <c r="R171" s="165">
        <f t="shared" si="18"/>
        <v>2.3325</v>
      </c>
      <c r="S171" s="248" t="s">
        <v>6</v>
      </c>
      <c r="T171" s="352" t="s">
        <v>6</v>
      </c>
    </row>
    <row r="172" spans="2:20" ht="24.95" customHeight="1" thickBot="1" x14ac:dyDescent="0.25">
      <c r="B172" s="253" t="s">
        <v>59</v>
      </c>
      <c r="C172" s="254" t="s">
        <v>60</v>
      </c>
      <c r="D172" s="255">
        <v>73</v>
      </c>
      <c r="E172" s="256">
        <v>68</v>
      </c>
      <c r="F172" s="256">
        <v>71</v>
      </c>
      <c r="G172" s="258">
        <v>76</v>
      </c>
      <c r="H172" s="258">
        <v>64</v>
      </c>
      <c r="I172" s="258">
        <v>71</v>
      </c>
      <c r="J172" s="258">
        <v>72</v>
      </c>
      <c r="K172" s="258">
        <v>64</v>
      </c>
      <c r="L172" s="258">
        <v>76</v>
      </c>
      <c r="M172" s="258">
        <v>69</v>
      </c>
      <c r="N172" s="258">
        <v>70</v>
      </c>
      <c r="O172" s="309">
        <v>73</v>
      </c>
      <c r="P172" s="310">
        <f>MAX(D172:O172)</f>
        <v>76</v>
      </c>
      <c r="Q172" s="311">
        <f>MIN(D172:O172)</f>
        <v>64</v>
      </c>
      <c r="R172" s="312">
        <f>AVERAGE(D172:O172)</f>
        <v>70.583333333333329</v>
      </c>
      <c r="S172" s="313" t="s">
        <v>6</v>
      </c>
      <c r="T172" s="314" t="s">
        <v>7</v>
      </c>
    </row>
    <row r="173" spans="2:20" ht="24.95" customHeight="1" x14ac:dyDescent="0.2">
      <c r="B173" s="261" t="s">
        <v>340</v>
      </c>
      <c r="C173" s="262"/>
      <c r="D173" s="262"/>
      <c r="E173" s="262"/>
      <c r="F173" s="262"/>
      <c r="G173" s="262"/>
      <c r="H173" s="262"/>
      <c r="I173" s="262"/>
      <c r="J173" s="262"/>
      <c r="K173" s="262"/>
      <c r="L173" s="262"/>
      <c r="M173" s="262"/>
      <c r="N173" s="262"/>
      <c r="O173" s="262"/>
      <c r="P173" s="262"/>
      <c r="Q173" s="262"/>
      <c r="R173" s="262"/>
      <c r="S173" s="262"/>
    </row>
    <row r="174" spans="2:20" ht="24.95" customHeight="1" x14ac:dyDescent="0.2">
      <c r="B174" s="138" t="s">
        <v>351</v>
      </c>
    </row>
    <row r="176" spans="2:20" ht="24.95" customHeight="1" thickBot="1" x14ac:dyDescent="0.25">
      <c r="B176" s="140" t="s">
        <v>373</v>
      </c>
    </row>
    <row r="177" spans="2:20" ht="24.95" customHeight="1" thickBot="1" x14ac:dyDescent="0.25">
      <c r="B177" s="142" t="s">
        <v>0</v>
      </c>
      <c r="C177" s="315" t="s">
        <v>1</v>
      </c>
      <c r="D177" s="266">
        <v>44105</v>
      </c>
      <c r="E177" s="266">
        <v>44137</v>
      </c>
      <c r="F177" s="266">
        <v>44169</v>
      </c>
      <c r="G177" s="266">
        <v>44201</v>
      </c>
      <c r="H177" s="266">
        <v>44233</v>
      </c>
      <c r="I177" s="266">
        <v>44265</v>
      </c>
      <c r="J177" s="266">
        <v>44297</v>
      </c>
      <c r="K177" s="266">
        <v>44329</v>
      </c>
      <c r="L177" s="266">
        <v>44361</v>
      </c>
      <c r="M177" s="266">
        <v>44393</v>
      </c>
      <c r="N177" s="266">
        <v>44425</v>
      </c>
      <c r="O177" s="266">
        <v>44457</v>
      </c>
      <c r="P177" s="531" t="s">
        <v>309</v>
      </c>
      <c r="Q177" s="534" t="s">
        <v>310</v>
      </c>
      <c r="R177" s="535" t="s">
        <v>311</v>
      </c>
      <c r="S177" s="147" t="s">
        <v>312</v>
      </c>
      <c r="T177" s="147" t="s">
        <v>171</v>
      </c>
    </row>
    <row r="178" spans="2:20" ht="24.95" customHeight="1" x14ac:dyDescent="0.2">
      <c r="B178" s="353" t="s">
        <v>5</v>
      </c>
      <c r="C178" s="318"/>
      <c r="D178" s="319">
        <v>7</v>
      </c>
      <c r="E178" s="269">
        <v>4</v>
      </c>
      <c r="F178" s="269">
        <v>3</v>
      </c>
      <c r="G178" s="269">
        <v>6</v>
      </c>
      <c r="H178" s="269">
        <v>3</v>
      </c>
      <c r="I178" s="269">
        <v>3</v>
      </c>
      <c r="J178" s="269">
        <v>8</v>
      </c>
      <c r="K178" s="269">
        <v>6</v>
      </c>
      <c r="L178" s="269">
        <v>2</v>
      </c>
      <c r="M178" s="269">
        <v>2</v>
      </c>
      <c r="N178" s="269">
        <v>4</v>
      </c>
      <c r="O178" s="271">
        <v>2</v>
      </c>
      <c r="P178" s="154" t="s">
        <v>7</v>
      </c>
      <c r="Q178" s="320" t="s">
        <v>7</v>
      </c>
      <c r="R178" s="321" t="s">
        <v>7</v>
      </c>
      <c r="S178" s="157" t="s">
        <v>6</v>
      </c>
      <c r="T178" s="157" t="s">
        <v>6</v>
      </c>
    </row>
    <row r="179" spans="2:20" ht="24.95" customHeight="1" x14ac:dyDescent="0.2">
      <c r="B179" s="158" t="s">
        <v>8</v>
      </c>
      <c r="C179" s="354" t="s">
        <v>9</v>
      </c>
      <c r="D179" s="355">
        <v>10.53</v>
      </c>
      <c r="E179" s="168">
        <v>10.28</v>
      </c>
      <c r="F179" s="272">
        <v>10.29</v>
      </c>
      <c r="G179" s="272">
        <v>10</v>
      </c>
      <c r="H179" s="272">
        <v>10</v>
      </c>
      <c r="I179" s="272">
        <v>10</v>
      </c>
      <c r="J179" s="272">
        <v>10.3</v>
      </c>
      <c r="K179" s="272">
        <v>10.050000000000001</v>
      </c>
      <c r="L179" s="272">
        <v>10</v>
      </c>
      <c r="M179" s="272">
        <v>10.33</v>
      </c>
      <c r="N179" s="272">
        <v>10.3</v>
      </c>
      <c r="O179" s="273">
        <v>10.3</v>
      </c>
      <c r="P179" s="356" t="s">
        <v>7</v>
      </c>
      <c r="Q179" s="357" t="s">
        <v>7</v>
      </c>
      <c r="R179" s="358" t="s">
        <v>7</v>
      </c>
      <c r="S179" s="166" t="s">
        <v>6</v>
      </c>
      <c r="T179" s="166" t="s">
        <v>6</v>
      </c>
    </row>
    <row r="180" spans="2:20" ht="24.95" customHeight="1" x14ac:dyDescent="0.2">
      <c r="B180" s="158" t="s">
        <v>313</v>
      </c>
      <c r="C180" s="322" t="s">
        <v>11</v>
      </c>
      <c r="D180" s="359">
        <v>29.5</v>
      </c>
      <c r="E180" s="168">
        <v>26.8</v>
      </c>
      <c r="F180" s="168">
        <v>26.2</v>
      </c>
      <c r="G180" s="168">
        <v>25.7</v>
      </c>
      <c r="H180" s="168">
        <v>25.9</v>
      </c>
      <c r="I180" s="169">
        <v>27.7</v>
      </c>
      <c r="J180" s="169">
        <v>34.700000000000003</v>
      </c>
      <c r="K180" s="169">
        <v>24.8</v>
      </c>
      <c r="L180" s="169">
        <v>34.1</v>
      </c>
      <c r="M180" s="169">
        <v>21.5</v>
      </c>
      <c r="N180" s="169">
        <v>28</v>
      </c>
      <c r="O180" s="275">
        <v>27.9</v>
      </c>
      <c r="P180" s="171">
        <f t="shared" ref="P180:P207" si="21">MAX(D180:O180)</f>
        <v>34.700000000000003</v>
      </c>
      <c r="Q180" s="224">
        <f t="shared" ref="Q180:Q207" si="22">MIN(D180:O180)</f>
        <v>21.5</v>
      </c>
      <c r="R180" s="225">
        <f t="shared" ref="R180:R207" si="23">AVERAGE(D180:O180)</f>
        <v>27.733333333333331</v>
      </c>
      <c r="S180" s="166" t="s">
        <v>6</v>
      </c>
      <c r="T180" s="166" t="s">
        <v>6</v>
      </c>
    </row>
    <row r="181" spans="2:20" ht="24.95" customHeight="1" x14ac:dyDescent="0.2">
      <c r="B181" s="174" t="s">
        <v>12</v>
      </c>
      <c r="C181" s="183" t="s">
        <v>13</v>
      </c>
      <c r="D181" s="167">
        <v>6</v>
      </c>
      <c r="E181" s="168">
        <v>11</v>
      </c>
      <c r="F181" s="168">
        <v>7</v>
      </c>
      <c r="G181" s="168">
        <v>3</v>
      </c>
      <c r="H181" s="168">
        <v>3</v>
      </c>
      <c r="I181" s="176">
        <v>5</v>
      </c>
      <c r="J181" s="176">
        <v>4</v>
      </c>
      <c r="K181" s="176">
        <v>7</v>
      </c>
      <c r="L181" s="176">
        <v>4</v>
      </c>
      <c r="M181" s="176">
        <v>5</v>
      </c>
      <c r="N181" s="176">
        <v>7</v>
      </c>
      <c r="O181" s="277">
        <v>4</v>
      </c>
      <c r="P181" s="177">
        <f>MAX(D181:O181)</f>
        <v>11</v>
      </c>
      <c r="Q181" s="323">
        <f>MIN(D181:O181)</f>
        <v>3</v>
      </c>
      <c r="R181" s="324">
        <f>AVERAGE(D181:O181)</f>
        <v>5.5</v>
      </c>
      <c r="S181" s="180" t="s">
        <v>7</v>
      </c>
      <c r="T181" s="180" t="s">
        <v>7</v>
      </c>
    </row>
    <row r="182" spans="2:20" ht="24.95" customHeight="1" x14ac:dyDescent="0.2">
      <c r="B182" s="174" t="s">
        <v>14</v>
      </c>
      <c r="C182" s="183"/>
      <c r="D182" s="167" t="s">
        <v>61</v>
      </c>
      <c r="E182" s="168" t="s">
        <v>61</v>
      </c>
      <c r="F182" s="168" t="s">
        <v>61</v>
      </c>
      <c r="G182" s="168" t="s">
        <v>61</v>
      </c>
      <c r="H182" s="168" t="s">
        <v>61</v>
      </c>
      <c r="I182" s="176" t="s">
        <v>61</v>
      </c>
      <c r="J182" s="176" t="s">
        <v>61</v>
      </c>
      <c r="K182" s="176" t="s">
        <v>61</v>
      </c>
      <c r="L182" s="176" t="s">
        <v>61</v>
      </c>
      <c r="M182" s="176" t="s">
        <v>61</v>
      </c>
      <c r="N182" s="176" t="s">
        <v>61</v>
      </c>
      <c r="O182" s="277" t="s">
        <v>61</v>
      </c>
      <c r="P182" s="171" t="s">
        <v>61</v>
      </c>
      <c r="Q182" s="224" t="s">
        <v>61</v>
      </c>
      <c r="R182" s="224" t="s">
        <v>61</v>
      </c>
      <c r="S182" s="180" t="s">
        <v>7</v>
      </c>
      <c r="T182" s="180" t="s">
        <v>7</v>
      </c>
    </row>
    <row r="183" spans="2:20" ht="24.95" customHeight="1" x14ac:dyDescent="0.2">
      <c r="B183" s="174" t="s">
        <v>15</v>
      </c>
      <c r="C183" s="183" t="s">
        <v>315</v>
      </c>
      <c r="D183" s="343">
        <v>13.8</v>
      </c>
      <c r="E183" s="169">
        <v>30.4</v>
      </c>
      <c r="F183" s="169">
        <v>16.2</v>
      </c>
      <c r="G183" s="169">
        <v>16.5</v>
      </c>
      <c r="H183" s="169">
        <v>15.9</v>
      </c>
      <c r="I183" s="169">
        <v>13.7</v>
      </c>
      <c r="J183" s="169">
        <v>12.2</v>
      </c>
      <c r="K183" s="169">
        <v>22.6</v>
      </c>
      <c r="L183" s="169">
        <v>19.399999999999999</v>
      </c>
      <c r="M183" s="181">
        <v>9.4700000000000006</v>
      </c>
      <c r="N183" s="181">
        <v>31</v>
      </c>
      <c r="O183" s="281">
        <v>20.7</v>
      </c>
      <c r="P183" s="171">
        <f t="shared" si="21"/>
        <v>31</v>
      </c>
      <c r="Q183" s="224">
        <f t="shared" si="22"/>
        <v>9.4700000000000006</v>
      </c>
      <c r="R183" s="225">
        <f>AVERAGE(D183:O183)</f>
        <v>18.489166666666666</v>
      </c>
      <c r="S183" s="180" t="s">
        <v>7</v>
      </c>
      <c r="T183" s="180" t="s">
        <v>7</v>
      </c>
    </row>
    <row r="184" spans="2:20" ht="24.95" customHeight="1" x14ac:dyDescent="0.2">
      <c r="B184" s="174" t="s">
        <v>16</v>
      </c>
      <c r="C184" s="183"/>
      <c r="D184" s="167">
        <v>8.1199999999999992</v>
      </c>
      <c r="E184" s="168">
        <v>8.2100000000000009</v>
      </c>
      <c r="F184" s="168">
        <v>8.24</v>
      </c>
      <c r="G184" s="168">
        <v>8.16</v>
      </c>
      <c r="H184" s="168">
        <v>7.43</v>
      </c>
      <c r="I184" s="181">
        <v>8.3699999999999992</v>
      </c>
      <c r="J184" s="181">
        <v>8.2200000000000006</v>
      </c>
      <c r="K184" s="181">
        <v>8.16</v>
      </c>
      <c r="L184" s="181">
        <v>8.5500000000000007</v>
      </c>
      <c r="M184" s="181">
        <v>8.4600000000000009</v>
      </c>
      <c r="N184" s="181">
        <v>8.09</v>
      </c>
      <c r="O184" s="281">
        <v>7.75</v>
      </c>
      <c r="P184" s="163">
        <f t="shared" si="21"/>
        <v>8.5500000000000007</v>
      </c>
      <c r="Q184" s="231">
        <f t="shared" si="22"/>
        <v>7.43</v>
      </c>
      <c r="R184" s="232">
        <f t="shared" si="23"/>
        <v>8.1466666666666665</v>
      </c>
      <c r="S184" s="166" t="s">
        <v>17</v>
      </c>
      <c r="T184" s="166" t="s">
        <v>6</v>
      </c>
    </row>
    <row r="185" spans="2:20" ht="24.95" customHeight="1" x14ac:dyDescent="0.2">
      <c r="B185" s="174" t="s">
        <v>359</v>
      </c>
      <c r="C185" s="183" t="s">
        <v>19</v>
      </c>
      <c r="D185" s="167">
        <v>218</v>
      </c>
      <c r="E185" s="168">
        <v>316</v>
      </c>
      <c r="F185" s="168">
        <v>253</v>
      </c>
      <c r="G185" s="168">
        <v>234</v>
      </c>
      <c r="H185" s="168">
        <v>228</v>
      </c>
      <c r="I185" s="176">
        <v>228</v>
      </c>
      <c r="J185" s="176">
        <v>209</v>
      </c>
      <c r="K185" s="176">
        <v>219</v>
      </c>
      <c r="L185" s="176">
        <v>213</v>
      </c>
      <c r="M185" s="176">
        <v>208</v>
      </c>
      <c r="N185" s="176">
        <v>185</v>
      </c>
      <c r="O185" s="277">
        <v>193</v>
      </c>
      <c r="P185" s="177">
        <f t="shared" si="21"/>
        <v>316</v>
      </c>
      <c r="Q185" s="323">
        <f t="shared" si="22"/>
        <v>185</v>
      </c>
      <c r="R185" s="324">
        <f t="shared" si="23"/>
        <v>225.33333333333334</v>
      </c>
      <c r="S185" s="180" t="s">
        <v>7</v>
      </c>
      <c r="T185" s="180" t="s">
        <v>7</v>
      </c>
    </row>
    <row r="186" spans="2:20" ht="24.95" customHeight="1" x14ac:dyDescent="0.2">
      <c r="B186" s="185" t="s">
        <v>365</v>
      </c>
      <c r="C186" s="186" t="s">
        <v>20</v>
      </c>
      <c r="D186" s="182">
        <v>0.11</v>
      </c>
      <c r="E186" s="181">
        <v>0.16</v>
      </c>
      <c r="F186" s="181">
        <v>0.13</v>
      </c>
      <c r="G186" s="187">
        <v>0.11</v>
      </c>
      <c r="H186" s="187">
        <v>0.11</v>
      </c>
      <c r="I186" s="187">
        <v>0.11</v>
      </c>
      <c r="J186" s="188">
        <v>0.1</v>
      </c>
      <c r="K186" s="181">
        <v>0.1</v>
      </c>
      <c r="L186" s="187">
        <v>0.1</v>
      </c>
      <c r="M186" s="187">
        <v>0.1</v>
      </c>
      <c r="N186" s="187">
        <v>0.09</v>
      </c>
      <c r="O186" s="189">
        <v>0.09</v>
      </c>
      <c r="P186" s="163">
        <f>MAX(D186:O186)</f>
        <v>0.16</v>
      </c>
      <c r="Q186" s="164">
        <f t="shared" si="22"/>
        <v>0.09</v>
      </c>
      <c r="R186" s="165">
        <f>AVERAGE(D186:O186)</f>
        <v>0.10916666666666669</v>
      </c>
      <c r="S186" s="190" t="s">
        <v>7</v>
      </c>
      <c r="T186" s="180" t="s">
        <v>7</v>
      </c>
    </row>
    <row r="187" spans="2:20" ht="24.95" customHeight="1" x14ac:dyDescent="0.2">
      <c r="B187" s="174" t="s">
        <v>21</v>
      </c>
      <c r="C187" s="183" t="s">
        <v>22</v>
      </c>
      <c r="D187" s="167">
        <v>100</v>
      </c>
      <c r="E187" s="168">
        <v>130</v>
      </c>
      <c r="F187" s="168">
        <v>110</v>
      </c>
      <c r="G187" s="168">
        <v>117</v>
      </c>
      <c r="H187" s="168">
        <v>113</v>
      </c>
      <c r="I187" s="176">
        <v>111</v>
      </c>
      <c r="J187" s="176">
        <v>104</v>
      </c>
      <c r="K187" s="176">
        <v>105</v>
      </c>
      <c r="L187" s="176">
        <v>103</v>
      </c>
      <c r="M187" s="176">
        <v>105</v>
      </c>
      <c r="N187" s="176">
        <v>86</v>
      </c>
      <c r="O187" s="277">
        <v>94</v>
      </c>
      <c r="P187" s="177">
        <f t="shared" si="21"/>
        <v>130</v>
      </c>
      <c r="Q187" s="323">
        <f t="shared" si="22"/>
        <v>86</v>
      </c>
      <c r="R187" s="324">
        <f t="shared" si="23"/>
        <v>106.5</v>
      </c>
      <c r="S187" s="180" t="s">
        <v>7</v>
      </c>
      <c r="T187" s="180" t="s">
        <v>7</v>
      </c>
    </row>
    <row r="188" spans="2:20" ht="24.95" customHeight="1" x14ac:dyDescent="0.2">
      <c r="B188" s="191" t="s">
        <v>23</v>
      </c>
      <c r="C188" s="183" t="s">
        <v>22</v>
      </c>
      <c r="D188" s="167">
        <v>0</v>
      </c>
      <c r="E188" s="168">
        <v>0</v>
      </c>
      <c r="F188" s="168">
        <v>0</v>
      </c>
      <c r="G188" s="168">
        <v>0</v>
      </c>
      <c r="H188" s="168">
        <v>0</v>
      </c>
      <c r="I188" s="176">
        <v>4</v>
      </c>
      <c r="J188" s="176">
        <v>0</v>
      </c>
      <c r="K188" s="176">
        <v>0</v>
      </c>
      <c r="L188" s="176">
        <v>6</v>
      </c>
      <c r="M188" s="176">
        <v>3</v>
      </c>
      <c r="N188" s="176">
        <v>0</v>
      </c>
      <c r="O188" s="277">
        <v>0</v>
      </c>
      <c r="P188" s="177">
        <f t="shared" si="21"/>
        <v>6</v>
      </c>
      <c r="Q188" s="323">
        <f t="shared" si="22"/>
        <v>0</v>
      </c>
      <c r="R188" s="324">
        <f t="shared" si="23"/>
        <v>1.0833333333333333</v>
      </c>
      <c r="S188" s="166" t="s">
        <v>6</v>
      </c>
      <c r="T188" s="180" t="s">
        <v>7</v>
      </c>
    </row>
    <row r="189" spans="2:20" ht="24.95" customHeight="1" x14ac:dyDescent="0.2">
      <c r="B189" s="174" t="s">
        <v>24</v>
      </c>
      <c r="C189" s="183" t="s">
        <v>22</v>
      </c>
      <c r="D189" s="167">
        <v>152</v>
      </c>
      <c r="E189" s="168">
        <v>222</v>
      </c>
      <c r="F189" s="168">
        <v>174</v>
      </c>
      <c r="G189" s="168">
        <v>172</v>
      </c>
      <c r="H189" s="168">
        <v>159</v>
      </c>
      <c r="I189" s="176">
        <v>149</v>
      </c>
      <c r="J189" s="176">
        <v>153</v>
      </c>
      <c r="K189" s="176">
        <v>157</v>
      </c>
      <c r="L189" s="176">
        <v>152</v>
      </c>
      <c r="M189" s="176">
        <v>149</v>
      </c>
      <c r="N189" s="176">
        <v>145</v>
      </c>
      <c r="O189" s="277">
        <v>140</v>
      </c>
      <c r="P189" s="177">
        <f t="shared" si="21"/>
        <v>222</v>
      </c>
      <c r="Q189" s="323">
        <f t="shared" si="22"/>
        <v>140</v>
      </c>
      <c r="R189" s="324">
        <f t="shared" si="23"/>
        <v>160.33333333333334</v>
      </c>
      <c r="S189" s="166" t="s">
        <v>6</v>
      </c>
      <c r="T189" s="166" t="s">
        <v>6</v>
      </c>
    </row>
    <row r="190" spans="2:20" ht="24.95" customHeight="1" x14ac:dyDescent="0.2">
      <c r="B190" s="174" t="s">
        <v>25</v>
      </c>
      <c r="C190" s="183" t="s">
        <v>22</v>
      </c>
      <c r="D190" s="167">
        <v>131</v>
      </c>
      <c r="E190" s="168">
        <v>190</v>
      </c>
      <c r="F190" s="168">
        <v>152</v>
      </c>
      <c r="G190" s="168">
        <v>140</v>
      </c>
      <c r="H190" s="168">
        <v>137</v>
      </c>
      <c r="I190" s="176">
        <v>137</v>
      </c>
      <c r="J190" s="176">
        <v>125</v>
      </c>
      <c r="K190" s="176">
        <v>131</v>
      </c>
      <c r="L190" s="176">
        <v>128</v>
      </c>
      <c r="M190" s="176">
        <v>125</v>
      </c>
      <c r="N190" s="176">
        <v>111</v>
      </c>
      <c r="O190" s="277">
        <v>116</v>
      </c>
      <c r="P190" s="177">
        <f t="shared" si="21"/>
        <v>190</v>
      </c>
      <c r="Q190" s="323">
        <f t="shared" si="22"/>
        <v>111</v>
      </c>
      <c r="R190" s="324">
        <f t="shared" si="23"/>
        <v>135.25</v>
      </c>
      <c r="S190" s="180" t="s">
        <v>7</v>
      </c>
      <c r="T190" s="180" t="s">
        <v>7</v>
      </c>
    </row>
    <row r="191" spans="2:20" ht="24.95" customHeight="1" x14ac:dyDescent="0.2">
      <c r="B191" s="174" t="s">
        <v>26</v>
      </c>
      <c r="C191" s="183" t="s">
        <v>22</v>
      </c>
      <c r="D191" s="167">
        <v>21</v>
      </c>
      <c r="E191" s="168">
        <v>32</v>
      </c>
      <c r="F191" s="168">
        <v>22</v>
      </c>
      <c r="G191" s="168">
        <v>32</v>
      </c>
      <c r="H191" s="168">
        <v>22</v>
      </c>
      <c r="I191" s="176">
        <v>12</v>
      </c>
      <c r="J191" s="176">
        <v>28</v>
      </c>
      <c r="K191" s="176">
        <v>26</v>
      </c>
      <c r="L191" s="176">
        <v>24</v>
      </c>
      <c r="M191" s="176">
        <v>24</v>
      </c>
      <c r="N191" s="176">
        <v>34</v>
      </c>
      <c r="O191" s="277">
        <v>24</v>
      </c>
      <c r="P191" s="177">
        <f t="shared" si="21"/>
        <v>34</v>
      </c>
      <c r="Q191" s="323">
        <f t="shared" si="22"/>
        <v>12</v>
      </c>
      <c r="R191" s="324">
        <f t="shared" si="23"/>
        <v>25.083333333333332</v>
      </c>
      <c r="S191" s="180" t="s">
        <v>7</v>
      </c>
      <c r="T191" s="180" t="s">
        <v>7</v>
      </c>
    </row>
    <row r="192" spans="2:20" ht="24.95" customHeight="1" x14ac:dyDescent="0.2">
      <c r="B192" s="174" t="s">
        <v>27</v>
      </c>
      <c r="C192" s="183" t="s">
        <v>22</v>
      </c>
      <c r="D192" s="167">
        <v>102</v>
      </c>
      <c r="E192" s="168">
        <v>137</v>
      </c>
      <c r="F192" s="168">
        <v>120</v>
      </c>
      <c r="G192" s="168">
        <v>125</v>
      </c>
      <c r="H192" s="168">
        <v>117</v>
      </c>
      <c r="I192" s="176">
        <v>118</v>
      </c>
      <c r="J192" s="176">
        <v>111</v>
      </c>
      <c r="K192" s="176">
        <v>107</v>
      </c>
      <c r="L192" s="176">
        <v>106</v>
      </c>
      <c r="M192" s="176">
        <v>108</v>
      </c>
      <c r="N192" s="176">
        <v>92</v>
      </c>
      <c r="O192" s="277">
        <v>106</v>
      </c>
      <c r="P192" s="177">
        <f t="shared" si="21"/>
        <v>137</v>
      </c>
      <c r="Q192" s="323">
        <f t="shared" si="22"/>
        <v>92</v>
      </c>
      <c r="R192" s="324">
        <f t="shared" si="23"/>
        <v>112.41666666666667</v>
      </c>
      <c r="S192" s="180" t="s">
        <v>7</v>
      </c>
      <c r="T192" s="180" t="s">
        <v>7</v>
      </c>
    </row>
    <row r="193" spans="2:20" ht="24.95" customHeight="1" x14ac:dyDescent="0.2">
      <c r="B193" s="174" t="s">
        <v>28</v>
      </c>
      <c r="C193" s="183" t="s">
        <v>22</v>
      </c>
      <c r="D193" s="167">
        <v>100</v>
      </c>
      <c r="E193" s="168">
        <v>130</v>
      </c>
      <c r="F193" s="168">
        <v>110</v>
      </c>
      <c r="G193" s="168">
        <v>117</v>
      </c>
      <c r="H193" s="168">
        <v>113</v>
      </c>
      <c r="I193" s="176">
        <v>111</v>
      </c>
      <c r="J193" s="176">
        <v>104</v>
      </c>
      <c r="K193" s="176">
        <v>105</v>
      </c>
      <c r="L193" s="176">
        <v>103</v>
      </c>
      <c r="M193" s="176">
        <v>105</v>
      </c>
      <c r="N193" s="176">
        <v>86</v>
      </c>
      <c r="O193" s="277">
        <v>94</v>
      </c>
      <c r="P193" s="177">
        <f t="shared" si="21"/>
        <v>130</v>
      </c>
      <c r="Q193" s="323">
        <f t="shared" si="22"/>
        <v>86</v>
      </c>
      <c r="R193" s="324">
        <f t="shared" si="23"/>
        <v>106.5</v>
      </c>
      <c r="S193" s="180" t="s">
        <v>7</v>
      </c>
      <c r="T193" s="180" t="s">
        <v>7</v>
      </c>
    </row>
    <row r="194" spans="2:20" ht="24.95" customHeight="1" x14ac:dyDescent="0.2">
      <c r="B194" s="174" t="s">
        <v>29</v>
      </c>
      <c r="C194" s="183" t="s">
        <v>22</v>
      </c>
      <c r="D194" s="167">
        <v>2</v>
      </c>
      <c r="E194" s="168">
        <v>7</v>
      </c>
      <c r="F194" s="168">
        <v>10</v>
      </c>
      <c r="G194" s="168">
        <v>8</v>
      </c>
      <c r="H194" s="168">
        <v>4</v>
      </c>
      <c r="I194" s="176">
        <v>7</v>
      </c>
      <c r="J194" s="176">
        <v>7</v>
      </c>
      <c r="K194" s="176">
        <v>2</v>
      </c>
      <c r="L194" s="176">
        <v>3</v>
      </c>
      <c r="M194" s="176">
        <v>3</v>
      </c>
      <c r="N194" s="176">
        <v>6</v>
      </c>
      <c r="O194" s="277">
        <v>12</v>
      </c>
      <c r="P194" s="177">
        <f t="shared" si="21"/>
        <v>12</v>
      </c>
      <c r="Q194" s="323">
        <f t="shared" si="22"/>
        <v>2</v>
      </c>
      <c r="R194" s="324">
        <f t="shared" si="23"/>
        <v>5.916666666666667</v>
      </c>
      <c r="S194" s="180" t="s">
        <v>7</v>
      </c>
      <c r="T194" s="180" t="s">
        <v>7</v>
      </c>
    </row>
    <row r="195" spans="2:20" ht="24.95" customHeight="1" x14ac:dyDescent="0.2">
      <c r="B195" s="174" t="s">
        <v>30</v>
      </c>
      <c r="C195" s="183" t="s">
        <v>22</v>
      </c>
      <c r="D195" s="167">
        <v>0</v>
      </c>
      <c r="E195" s="168">
        <v>7</v>
      </c>
      <c r="F195" s="168">
        <v>5</v>
      </c>
      <c r="G195" s="168">
        <v>2</v>
      </c>
      <c r="H195" s="168">
        <v>0</v>
      </c>
      <c r="I195" s="176">
        <v>0</v>
      </c>
      <c r="J195" s="176">
        <v>0</v>
      </c>
      <c r="K195" s="176">
        <v>3</v>
      </c>
      <c r="L195" s="176">
        <v>2</v>
      </c>
      <c r="M195" s="176">
        <v>1</v>
      </c>
      <c r="N195" s="176">
        <v>2</v>
      </c>
      <c r="O195" s="277">
        <v>1</v>
      </c>
      <c r="P195" s="177">
        <f t="shared" si="21"/>
        <v>7</v>
      </c>
      <c r="Q195" s="323">
        <f t="shared" si="22"/>
        <v>0</v>
      </c>
      <c r="R195" s="324">
        <f t="shared" si="23"/>
        <v>1.9166666666666667</v>
      </c>
      <c r="S195" s="180" t="s">
        <v>7</v>
      </c>
      <c r="T195" s="180" t="s">
        <v>7</v>
      </c>
    </row>
    <row r="196" spans="2:20" ht="24.95" customHeight="1" x14ac:dyDescent="0.2">
      <c r="B196" s="174" t="s">
        <v>31</v>
      </c>
      <c r="C196" s="183" t="s">
        <v>22</v>
      </c>
      <c r="D196" s="167">
        <v>4</v>
      </c>
      <c r="E196" s="168">
        <v>16</v>
      </c>
      <c r="F196" s="168">
        <v>8</v>
      </c>
      <c r="G196" s="168">
        <v>5</v>
      </c>
      <c r="H196" s="168">
        <v>4</v>
      </c>
      <c r="I196" s="176">
        <v>4</v>
      </c>
      <c r="J196" s="176">
        <v>3</v>
      </c>
      <c r="K196" s="176">
        <v>6</v>
      </c>
      <c r="L196" s="176">
        <v>5</v>
      </c>
      <c r="M196" s="176">
        <v>4</v>
      </c>
      <c r="N196" s="176">
        <v>5</v>
      </c>
      <c r="O196" s="277">
        <v>7</v>
      </c>
      <c r="P196" s="177">
        <f t="shared" si="21"/>
        <v>16</v>
      </c>
      <c r="Q196" s="323">
        <f t="shared" si="22"/>
        <v>3</v>
      </c>
      <c r="R196" s="324">
        <f t="shared" si="23"/>
        <v>5.916666666666667</v>
      </c>
      <c r="S196" s="180" t="s">
        <v>7</v>
      </c>
      <c r="T196" s="180" t="s">
        <v>7</v>
      </c>
    </row>
    <row r="197" spans="2:20" ht="24.95" customHeight="1" x14ac:dyDescent="0.2">
      <c r="B197" s="174" t="s">
        <v>32</v>
      </c>
      <c r="C197" s="183" t="s">
        <v>22</v>
      </c>
      <c r="D197" s="167">
        <v>1.49</v>
      </c>
      <c r="E197" s="168">
        <v>2.81</v>
      </c>
      <c r="F197" s="168">
        <v>1.54</v>
      </c>
      <c r="G197" s="168">
        <v>1.76</v>
      </c>
      <c r="H197" s="181">
        <v>1.68</v>
      </c>
      <c r="I197" s="181">
        <v>1.42</v>
      </c>
      <c r="J197" s="181">
        <v>1.39</v>
      </c>
      <c r="K197" s="181">
        <v>2.16</v>
      </c>
      <c r="L197" s="181">
        <v>2.16</v>
      </c>
      <c r="M197" s="181">
        <v>1.54</v>
      </c>
      <c r="N197" s="181">
        <v>1.52</v>
      </c>
      <c r="O197" s="281">
        <v>1.92</v>
      </c>
      <c r="P197" s="163">
        <f t="shared" si="21"/>
        <v>2.81</v>
      </c>
      <c r="Q197" s="231">
        <f t="shared" si="22"/>
        <v>1.39</v>
      </c>
      <c r="R197" s="232">
        <f t="shared" si="23"/>
        <v>1.7825</v>
      </c>
      <c r="S197" s="180" t="s">
        <v>7</v>
      </c>
      <c r="T197" s="180" t="s">
        <v>7</v>
      </c>
    </row>
    <row r="198" spans="2:20" ht="24.95" customHeight="1" x14ac:dyDescent="0.2">
      <c r="B198" s="174" t="s">
        <v>33</v>
      </c>
      <c r="C198" s="183" t="s">
        <v>22</v>
      </c>
      <c r="D198" s="167" t="s">
        <v>62</v>
      </c>
      <c r="E198" s="168">
        <v>0.01</v>
      </c>
      <c r="F198" s="168">
        <v>1.2E-2</v>
      </c>
      <c r="G198" s="168">
        <v>0.02</v>
      </c>
      <c r="H198" s="168" t="s">
        <v>62</v>
      </c>
      <c r="I198" s="333">
        <v>3.7999999999999999E-2</v>
      </c>
      <c r="J198" s="333">
        <v>0.01</v>
      </c>
      <c r="K198" s="333">
        <v>2.5999999999999999E-2</v>
      </c>
      <c r="L198" s="333">
        <v>2.9000000000000001E-2</v>
      </c>
      <c r="M198" s="333">
        <v>8.9999999999999993E-3</v>
      </c>
      <c r="N198" s="333">
        <v>7.0000000000000001E-3</v>
      </c>
      <c r="O198" s="360">
        <v>2.1000000000000001E-2</v>
      </c>
      <c r="P198" s="195">
        <f t="shared" si="21"/>
        <v>3.7999999999999999E-2</v>
      </c>
      <c r="Q198" s="330" t="s">
        <v>62</v>
      </c>
      <c r="R198" s="331">
        <f>AVERAGE(D198:O198)</f>
        <v>1.8200000000000001E-2</v>
      </c>
      <c r="S198" s="180">
        <v>0.5</v>
      </c>
      <c r="T198" s="198">
        <v>0</v>
      </c>
    </row>
    <row r="199" spans="2:20" ht="24.95" customHeight="1" x14ac:dyDescent="0.2">
      <c r="B199" s="174" t="s">
        <v>320</v>
      </c>
      <c r="C199" s="183" t="s">
        <v>22</v>
      </c>
      <c r="D199" s="361">
        <v>0.67</v>
      </c>
      <c r="E199" s="333">
        <v>1.32</v>
      </c>
      <c r="F199" s="333">
        <v>0.48</v>
      </c>
      <c r="G199" s="333">
        <v>0.44</v>
      </c>
      <c r="H199" s="181">
        <v>0.46</v>
      </c>
      <c r="I199" s="181">
        <v>0.28000000000000003</v>
      </c>
      <c r="J199" s="181">
        <v>0.25</v>
      </c>
      <c r="K199" s="181">
        <v>0.33</v>
      </c>
      <c r="L199" s="181">
        <v>0.2</v>
      </c>
      <c r="M199" s="181">
        <v>0.12</v>
      </c>
      <c r="N199" s="181">
        <v>0.49</v>
      </c>
      <c r="O199" s="281">
        <v>0.25</v>
      </c>
      <c r="P199" s="195">
        <f t="shared" si="21"/>
        <v>1.32</v>
      </c>
      <c r="Q199" s="330">
        <f>MIN(D199:O199)</f>
        <v>0.12</v>
      </c>
      <c r="R199" s="331">
        <f>AVERAGE(D199:O199)</f>
        <v>0.44083333333333341</v>
      </c>
      <c r="S199" s="199">
        <v>5</v>
      </c>
      <c r="T199" s="198">
        <v>0.01</v>
      </c>
    </row>
    <row r="200" spans="2:20" ht="24.95" customHeight="1" x14ac:dyDescent="0.2">
      <c r="B200" s="174" t="s">
        <v>321</v>
      </c>
      <c r="C200" s="183" t="s">
        <v>22</v>
      </c>
      <c r="D200" s="167">
        <v>5.0000000000000001E-3</v>
      </c>
      <c r="E200" s="168">
        <v>4.0000000000000001E-3</v>
      </c>
      <c r="F200" s="168">
        <v>1.4999999999999999E-2</v>
      </c>
      <c r="G200" s="168">
        <v>7.0000000000000001E-3</v>
      </c>
      <c r="H200" s="168">
        <v>6.0000000000000001E-3</v>
      </c>
      <c r="I200" s="333">
        <v>7.0000000000000001E-3</v>
      </c>
      <c r="J200" s="333">
        <v>1.2E-2</v>
      </c>
      <c r="K200" s="333" t="s">
        <v>62</v>
      </c>
      <c r="L200" s="333">
        <v>4.0000000000000001E-3</v>
      </c>
      <c r="M200" s="362">
        <v>2E-3</v>
      </c>
      <c r="N200" s="333">
        <v>3.0000000000000001E-3</v>
      </c>
      <c r="O200" s="360" t="s">
        <v>62</v>
      </c>
      <c r="P200" s="195">
        <f>MAX(D200:O200)</f>
        <v>1.4999999999999999E-2</v>
      </c>
      <c r="Q200" s="330">
        <f>MIN(D200:O200)</f>
        <v>2E-3</v>
      </c>
      <c r="R200" s="331">
        <f>AVERAGE(D200:O200)</f>
        <v>6.5000000000000006E-3</v>
      </c>
      <c r="S200" s="180" t="s">
        <v>7</v>
      </c>
      <c r="T200" s="198">
        <v>0.01</v>
      </c>
    </row>
    <row r="201" spans="2:20" ht="24.95" customHeight="1" x14ac:dyDescent="0.2">
      <c r="B201" s="174" t="s">
        <v>34</v>
      </c>
      <c r="C201" s="183" t="s">
        <v>22</v>
      </c>
      <c r="D201" s="182">
        <v>0.5</v>
      </c>
      <c r="E201" s="181">
        <v>1.2</v>
      </c>
      <c r="F201" s="181">
        <v>1.8</v>
      </c>
      <c r="G201" s="169">
        <v>0.9</v>
      </c>
      <c r="H201" s="168">
        <v>0.5</v>
      </c>
      <c r="I201" s="169">
        <v>0.9</v>
      </c>
      <c r="J201" s="169">
        <v>0.4</v>
      </c>
      <c r="K201" s="169">
        <v>0.6</v>
      </c>
      <c r="L201" s="169">
        <v>1.7</v>
      </c>
      <c r="M201" s="169">
        <v>0.5</v>
      </c>
      <c r="N201" s="169">
        <v>0.6</v>
      </c>
      <c r="O201" s="275">
        <v>0.3</v>
      </c>
      <c r="P201" s="195">
        <f t="shared" si="21"/>
        <v>1.8</v>
      </c>
      <c r="Q201" s="330">
        <f t="shared" si="22"/>
        <v>0.3</v>
      </c>
      <c r="R201" s="331">
        <f>AVERAGE(D201:O201)</f>
        <v>0.82500000000000007</v>
      </c>
      <c r="S201" s="166" t="s">
        <v>6</v>
      </c>
      <c r="T201" s="180" t="s">
        <v>7</v>
      </c>
    </row>
    <row r="202" spans="2:20" ht="24.95" customHeight="1" x14ac:dyDescent="0.2">
      <c r="B202" s="174" t="s">
        <v>35</v>
      </c>
      <c r="C202" s="183" t="s">
        <v>22</v>
      </c>
      <c r="D202" s="167">
        <v>7.0000000000000007E-2</v>
      </c>
      <c r="E202" s="168">
        <v>0.08</v>
      </c>
      <c r="F202" s="333">
        <v>0.04</v>
      </c>
      <c r="G202" s="181">
        <v>7.0000000000000007E-2</v>
      </c>
      <c r="H202" s="168">
        <v>0.05</v>
      </c>
      <c r="I202" s="181">
        <v>0.08</v>
      </c>
      <c r="J202" s="181">
        <v>0.06</v>
      </c>
      <c r="K202" s="181">
        <v>0.05</v>
      </c>
      <c r="L202" s="181">
        <v>0.04</v>
      </c>
      <c r="M202" s="181">
        <v>0.03</v>
      </c>
      <c r="N202" s="181">
        <v>0.03</v>
      </c>
      <c r="O202" s="281">
        <v>0.04</v>
      </c>
      <c r="P202" s="195">
        <f t="shared" si="21"/>
        <v>0.08</v>
      </c>
      <c r="Q202" s="330">
        <f t="shared" si="22"/>
        <v>0.03</v>
      </c>
      <c r="R202" s="331">
        <f t="shared" si="23"/>
        <v>5.3333333333333344E-2</v>
      </c>
      <c r="S202" s="166" t="s">
        <v>6</v>
      </c>
      <c r="T202" s="180" t="s">
        <v>7</v>
      </c>
    </row>
    <row r="203" spans="2:20" ht="24.95" customHeight="1" x14ac:dyDescent="0.2">
      <c r="B203" s="174" t="s">
        <v>36</v>
      </c>
      <c r="C203" s="183" t="s">
        <v>22</v>
      </c>
      <c r="D203" s="167">
        <v>27.9</v>
      </c>
      <c r="E203" s="168">
        <v>40</v>
      </c>
      <c r="F203" s="168">
        <v>33.700000000000003</v>
      </c>
      <c r="G203" s="169">
        <v>34.200000000000003</v>
      </c>
      <c r="H203" s="168">
        <v>30.4</v>
      </c>
      <c r="I203" s="169">
        <v>32.700000000000003</v>
      </c>
      <c r="J203" s="169">
        <v>30</v>
      </c>
      <c r="K203" s="169">
        <v>30.5</v>
      </c>
      <c r="L203" s="169">
        <v>30.4</v>
      </c>
      <c r="M203" s="169">
        <v>32.1</v>
      </c>
      <c r="N203" s="169">
        <v>26.6</v>
      </c>
      <c r="O203" s="275">
        <v>27</v>
      </c>
      <c r="P203" s="163">
        <f t="shared" si="21"/>
        <v>40</v>
      </c>
      <c r="Q203" s="231">
        <f t="shared" si="22"/>
        <v>26.6</v>
      </c>
      <c r="R203" s="232">
        <f t="shared" si="23"/>
        <v>31.291666666666671</v>
      </c>
      <c r="S203" s="180" t="s">
        <v>7</v>
      </c>
      <c r="T203" s="180" t="s">
        <v>7</v>
      </c>
    </row>
    <row r="204" spans="2:20" ht="24.95" customHeight="1" x14ac:dyDescent="0.2">
      <c r="B204" s="174" t="s">
        <v>37</v>
      </c>
      <c r="C204" s="183" t="s">
        <v>22</v>
      </c>
      <c r="D204" s="167">
        <v>0.25</v>
      </c>
      <c r="E204" s="168">
        <v>0.34260000000000002</v>
      </c>
      <c r="F204" s="168">
        <v>0.22889999999999999</v>
      </c>
      <c r="G204" s="168">
        <v>0.19889999999999999</v>
      </c>
      <c r="H204" s="168">
        <v>0.24249999999999999</v>
      </c>
      <c r="I204" s="181">
        <v>0.21429999999999999</v>
      </c>
      <c r="J204" s="181">
        <v>0.30199999999999999</v>
      </c>
      <c r="K204" s="181">
        <v>0.3211</v>
      </c>
      <c r="L204" s="181">
        <v>0.37740000000000001</v>
      </c>
      <c r="M204" s="181">
        <v>0.21379999999999999</v>
      </c>
      <c r="N204" s="181">
        <v>0.3458</v>
      </c>
      <c r="O204" s="281">
        <v>0.18920000000000001</v>
      </c>
      <c r="P204" s="163">
        <f t="shared" si="21"/>
        <v>0.37740000000000001</v>
      </c>
      <c r="Q204" s="231">
        <f t="shared" si="22"/>
        <v>0.18920000000000001</v>
      </c>
      <c r="R204" s="232">
        <f t="shared" si="23"/>
        <v>0.26887500000000003</v>
      </c>
      <c r="S204" s="180" t="s">
        <v>7</v>
      </c>
      <c r="T204" s="180" t="s">
        <v>7</v>
      </c>
    </row>
    <row r="205" spans="2:20" ht="24.95" customHeight="1" x14ac:dyDescent="0.2">
      <c r="B205" s="174" t="s">
        <v>38</v>
      </c>
      <c r="C205" s="183" t="s">
        <v>22</v>
      </c>
      <c r="D205" s="167">
        <v>0.17</v>
      </c>
      <c r="E205" s="168">
        <v>0.3</v>
      </c>
      <c r="F205" s="168">
        <v>0.19</v>
      </c>
      <c r="G205" s="168">
        <v>0.12</v>
      </c>
      <c r="H205" s="181">
        <v>0.11</v>
      </c>
      <c r="I205" s="181">
        <v>0.15</v>
      </c>
      <c r="J205" s="181">
        <v>0.09</v>
      </c>
      <c r="K205" s="181">
        <v>0.16</v>
      </c>
      <c r="L205" s="181">
        <v>0.2</v>
      </c>
      <c r="M205" s="181">
        <v>0.15</v>
      </c>
      <c r="N205" s="181">
        <v>0.16</v>
      </c>
      <c r="O205" s="281">
        <v>0.16</v>
      </c>
      <c r="P205" s="163">
        <f t="shared" si="21"/>
        <v>0.3</v>
      </c>
      <c r="Q205" s="231">
        <f t="shared" si="22"/>
        <v>0.09</v>
      </c>
      <c r="R205" s="232">
        <f t="shared" si="23"/>
        <v>0.1633333333333333</v>
      </c>
      <c r="S205" s="180" t="s">
        <v>7</v>
      </c>
      <c r="T205" s="180" t="s">
        <v>7</v>
      </c>
    </row>
    <row r="206" spans="2:20" ht="24.95" customHeight="1" x14ac:dyDescent="0.2">
      <c r="B206" s="174" t="s">
        <v>39</v>
      </c>
      <c r="C206" s="183" t="s">
        <v>22</v>
      </c>
      <c r="D206" s="167">
        <v>0.04</v>
      </c>
      <c r="E206" s="168">
        <v>4.58E-2</v>
      </c>
      <c r="F206" s="168">
        <v>0.04</v>
      </c>
      <c r="G206" s="168">
        <v>3.49E-2</v>
      </c>
      <c r="H206" s="168">
        <v>4.1500000000000002E-2</v>
      </c>
      <c r="I206" s="181">
        <v>3.5499999999999997E-2</v>
      </c>
      <c r="J206" s="181">
        <v>4.9299999999999997E-2</v>
      </c>
      <c r="K206" s="181">
        <v>4.6300000000000001E-2</v>
      </c>
      <c r="L206" s="181">
        <v>5.33E-2</v>
      </c>
      <c r="M206" s="181">
        <v>4.5600000000000002E-2</v>
      </c>
      <c r="N206" s="181">
        <v>4.6300000000000001E-2</v>
      </c>
      <c r="O206" s="281">
        <v>3.9399999999999998E-2</v>
      </c>
      <c r="P206" s="163">
        <f t="shared" si="21"/>
        <v>5.33E-2</v>
      </c>
      <c r="Q206" s="231">
        <f t="shared" si="22"/>
        <v>3.49E-2</v>
      </c>
      <c r="R206" s="232">
        <f t="shared" si="23"/>
        <v>4.3158333333333333E-2</v>
      </c>
      <c r="S206" s="204">
        <v>1</v>
      </c>
      <c r="T206" s="204" t="s">
        <v>6</v>
      </c>
    </row>
    <row r="207" spans="2:20" ht="24.95" customHeight="1" x14ac:dyDescent="0.2">
      <c r="B207" s="174" t="s">
        <v>40</v>
      </c>
      <c r="C207" s="183" t="s">
        <v>22</v>
      </c>
      <c r="D207" s="167">
        <v>7.74</v>
      </c>
      <c r="E207" s="168">
        <v>8.8800000000000008</v>
      </c>
      <c r="F207" s="168">
        <v>8.58</v>
      </c>
      <c r="G207" s="168">
        <v>9.48</v>
      </c>
      <c r="H207" s="168">
        <v>9.84</v>
      </c>
      <c r="I207" s="181">
        <v>8.6999999999999993</v>
      </c>
      <c r="J207" s="181">
        <v>8.64</v>
      </c>
      <c r="K207" s="181">
        <v>7.38</v>
      </c>
      <c r="L207" s="181">
        <v>7.2</v>
      </c>
      <c r="M207" s="181">
        <v>6.66</v>
      </c>
      <c r="N207" s="181">
        <v>6.12</v>
      </c>
      <c r="O207" s="281">
        <v>9.24</v>
      </c>
      <c r="P207" s="163">
        <f t="shared" si="21"/>
        <v>9.84</v>
      </c>
      <c r="Q207" s="231">
        <f t="shared" si="22"/>
        <v>6.12</v>
      </c>
      <c r="R207" s="232">
        <f t="shared" si="23"/>
        <v>8.2050000000000001</v>
      </c>
      <c r="S207" s="180" t="s">
        <v>7</v>
      </c>
      <c r="T207" s="180" t="s">
        <v>7</v>
      </c>
    </row>
    <row r="208" spans="2:20" ht="24.95" customHeight="1" x14ac:dyDescent="0.2">
      <c r="B208" s="205" t="s">
        <v>323</v>
      </c>
      <c r="C208" s="183" t="s">
        <v>22</v>
      </c>
      <c r="D208" s="334" t="s">
        <v>7</v>
      </c>
      <c r="E208" s="335" t="s">
        <v>7</v>
      </c>
      <c r="F208" s="335" t="s">
        <v>7</v>
      </c>
      <c r="G208" s="335" t="s">
        <v>7</v>
      </c>
      <c r="H208" s="335" t="s">
        <v>62</v>
      </c>
      <c r="I208" s="335" t="s">
        <v>7</v>
      </c>
      <c r="J208" s="335" t="s">
        <v>7</v>
      </c>
      <c r="K208" s="335" t="s">
        <v>62</v>
      </c>
      <c r="L208" s="335" t="s">
        <v>7</v>
      </c>
      <c r="M208" s="335" t="s">
        <v>7</v>
      </c>
      <c r="N208" s="335" t="s">
        <v>62</v>
      </c>
      <c r="O208" s="336" t="s">
        <v>7</v>
      </c>
      <c r="P208" s="208">
        <f>MAX(D208:O208)</f>
        <v>0</v>
      </c>
      <c r="Q208" s="337" t="s">
        <v>62</v>
      </c>
      <c r="R208" s="338" t="s">
        <v>62</v>
      </c>
      <c r="S208" s="180">
        <v>2E-3</v>
      </c>
      <c r="T208" s="180">
        <v>1.0000000000000001E-5</v>
      </c>
    </row>
    <row r="209" spans="2:20" ht="24.95" customHeight="1" x14ac:dyDescent="0.2">
      <c r="B209" s="205" t="s">
        <v>326</v>
      </c>
      <c r="C209" s="183" t="s">
        <v>22</v>
      </c>
      <c r="D209" s="339" t="s">
        <v>7</v>
      </c>
      <c r="E209" s="335" t="s">
        <v>7</v>
      </c>
      <c r="F209" s="288" t="s">
        <v>7</v>
      </c>
      <c r="G209" s="288" t="s">
        <v>7</v>
      </c>
      <c r="H209" s="335" t="s">
        <v>288</v>
      </c>
      <c r="I209" s="288" t="s">
        <v>7</v>
      </c>
      <c r="J209" s="288" t="s">
        <v>7</v>
      </c>
      <c r="K209" s="335" t="s">
        <v>288</v>
      </c>
      <c r="L209" s="288" t="s">
        <v>7</v>
      </c>
      <c r="M209" s="288" t="s">
        <v>7</v>
      </c>
      <c r="N209" s="335" t="s">
        <v>288</v>
      </c>
      <c r="O209" s="340" t="s">
        <v>7</v>
      </c>
      <c r="P209" s="208" t="s">
        <v>325</v>
      </c>
      <c r="Q209" s="337" t="s">
        <v>62</v>
      </c>
      <c r="R209" s="338" t="s">
        <v>325</v>
      </c>
      <c r="S209" s="180">
        <v>0.1</v>
      </c>
      <c r="T209" s="180">
        <v>0.01</v>
      </c>
    </row>
    <row r="210" spans="2:20" ht="24.95" customHeight="1" x14ac:dyDescent="0.2">
      <c r="B210" s="205" t="s">
        <v>327</v>
      </c>
      <c r="C210" s="183" t="s">
        <v>22</v>
      </c>
      <c r="D210" s="339" t="s">
        <v>7</v>
      </c>
      <c r="E210" s="288" t="s">
        <v>7</v>
      </c>
      <c r="F210" s="288" t="s">
        <v>7</v>
      </c>
      <c r="G210" s="288" t="s">
        <v>7</v>
      </c>
      <c r="H210" s="335">
        <v>2E-3</v>
      </c>
      <c r="I210" s="288" t="s">
        <v>7</v>
      </c>
      <c r="J210" s="288" t="s">
        <v>7</v>
      </c>
      <c r="K210" s="335">
        <v>4.0000000000000001E-3</v>
      </c>
      <c r="L210" s="288" t="s">
        <v>7</v>
      </c>
      <c r="M210" s="288" t="s">
        <v>7</v>
      </c>
      <c r="N210" s="333">
        <v>4.0000000000000001E-3</v>
      </c>
      <c r="O210" s="340" t="s">
        <v>7</v>
      </c>
      <c r="P210" s="208">
        <f>MAX(D210:O210)</f>
        <v>4.0000000000000001E-3</v>
      </c>
      <c r="Q210" s="337">
        <f>MIN(D210:O210)</f>
        <v>2E-3</v>
      </c>
      <c r="R210" s="338">
        <f>AVERAGE(D210:O210)</f>
        <v>3.3333333333333335E-3</v>
      </c>
      <c r="S210" s="199">
        <v>1</v>
      </c>
      <c r="T210" s="211">
        <v>1E-3</v>
      </c>
    </row>
    <row r="211" spans="2:20" ht="24.95" customHeight="1" x14ac:dyDescent="0.2">
      <c r="B211" s="205" t="s">
        <v>328</v>
      </c>
      <c r="C211" s="183" t="s">
        <v>22</v>
      </c>
      <c r="D211" s="167" t="s">
        <v>62</v>
      </c>
      <c r="E211" s="168" t="s">
        <v>62</v>
      </c>
      <c r="F211" s="335" t="s">
        <v>62</v>
      </c>
      <c r="G211" s="335" t="s">
        <v>62</v>
      </c>
      <c r="H211" s="335" t="s">
        <v>62</v>
      </c>
      <c r="I211" s="335">
        <v>2.7000000000000001E-3</v>
      </c>
      <c r="J211" s="335">
        <v>4.3E-3</v>
      </c>
      <c r="K211" s="335">
        <v>4.1999999999999997E-3</v>
      </c>
      <c r="L211" s="335">
        <v>3.5999999999999999E-3</v>
      </c>
      <c r="M211" s="335" t="s">
        <v>62</v>
      </c>
      <c r="N211" s="335">
        <v>4.1999999999999997E-3</v>
      </c>
      <c r="O211" s="336" t="s">
        <v>62</v>
      </c>
      <c r="P211" s="208">
        <f>MAX(D211:O211)</f>
        <v>4.3E-3</v>
      </c>
      <c r="Q211" s="337" t="s">
        <v>62</v>
      </c>
      <c r="R211" s="338">
        <f>AVERAGE(D211:O211)</f>
        <v>3.8E-3</v>
      </c>
      <c r="S211" s="180">
        <v>0.05</v>
      </c>
      <c r="T211" s="180">
        <v>2E-3</v>
      </c>
    </row>
    <row r="212" spans="2:20" ht="24.95" customHeight="1" x14ac:dyDescent="0.2">
      <c r="B212" s="205" t="s">
        <v>360</v>
      </c>
      <c r="C212" s="183" t="s">
        <v>22</v>
      </c>
      <c r="D212" s="339" t="s">
        <v>7</v>
      </c>
      <c r="E212" s="168" t="s">
        <v>7</v>
      </c>
      <c r="F212" s="288" t="s">
        <v>7</v>
      </c>
      <c r="G212" s="335" t="s">
        <v>7</v>
      </c>
      <c r="H212" s="335" t="s">
        <v>62</v>
      </c>
      <c r="I212" s="335" t="s">
        <v>7</v>
      </c>
      <c r="J212" s="335" t="s">
        <v>7</v>
      </c>
      <c r="K212" s="335" t="s">
        <v>62</v>
      </c>
      <c r="L212" s="335" t="s">
        <v>7</v>
      </c>
      <c r="M212" s="335" t="s">
        <v>7</v>
      </c>
      <c r="N212" s="335" t="s">
        <v>62</v>
      </c>
      <c r="O212" s="340" t="s">
        <v>7</v>
      </c>
      <c r="P212" s="208">
        <f>MAX(D212:O212)</f>
        <v>0</v>
      </c>
      <c r="Q212" s="337">
        <f>MIN(D212:O212)</f>
        <v>0</v>
      </c>
      <c r="R212" s="338" t="s">
        <v>62</v>
      </c>
      <c r="S212" s="180">
        <v>0.05</v>
      </c>
      <c r="T212" s="180">
        <v>2E-3</v>
      </c>
    </row>
    <row r="213" spans="2:20" ht="24.95" customHeight="1" x14ac:dyDescent="0.2">
      <c r="B213" s="205" t="s">
        <v>361</v>
      </c>
      <c r="C213" s="183" t="s">
        <v>22</v>
      </c>
      <c r="D213" s="334" t="s">
        <v>7</v>
      </c>
      <c r="E213" s="288" t="s">
        <v>7</v>
      </c>
      <c r="F213" s="335" t="s">
        <v>7</v>
      </c>
      <c r="G213" s="192" t="s">
        <v>7</v>
      </c>
      <c r="H213" s="335" t="s">
        <v>62</v>
      </c>
      <c r="I213" s="192" t="s">
        <v>7</v>
      </c>
      <c r="J213" s="192" t="s">
        <v>7</v>
      </c>
      <c r="K213" s="335" t="s">
        <v>62</v>
      </c>
      <c r="L213" s="192" t="s">
        <v>7</v>
      </c>
      <c r="M213" s="192" t="s">
        <v>7</v>
      </c>
      <c r="N213" s="335" t="s">
        <v>62</v>
      </c>
      <c r="O213" s="336" t="s">
        <v>7</v>
      </c>
      <c r="P213" s="214" t="s">
        <v>62</v>
      </c>
      <c r="Q213" s="337" t="s">
        <v>62</v>
      </c>
      <c r="R213" s="342" t="s">
        <v>62</v>
      </c>
      <c r="S213" s="180">
        <v>5.0000000000000001E-3</v>
      </c>
      <c r="T213" s="180">
        <v>2.0000000000000001E-4</v>
      </c>
    </row>
    <row r="214" spans="2:20" ht="24.95" customHeight="1" x14ac:dyDescent="0.2">
      <c r="B214" s="216" t="s">
        <v>331</v>
      </c>
      <c r="C214" s="217" t="s">
        <v>22</v>
      </c>
      <c r="D214" s="334" t="s">
        <v>7</v>
      </c>
      <c r="E214" s="168" t="s">
        <v>7</v>
      </c>
      <c r="F214" s="335" t="s">
        <v>7</v>
      </c>
      <c r="G214" s="288" t="s">
        <v>7</v>
      </c>
      <c r="H214" s="181">
        <v>2.4700000000000002</v>
      </c>
      <c r="I214" s="288" t="s">
        <v>7</v>
      </c>
      <c r="J214" s="288" t="s">
        <v>7</v>
      </c>
      <c r="K214" s="181">
        <v>3.56</v>
      </c>
      <c r="L214" s="288" t="s">
        <v>7</v>
      </c>
      <c r="M214" s="288" t="s">
        <v>7</v>
      </c>
      <c r="N214" s="181">
        <v>3.56</v>
      </c>
      <c r="O214" s="336" t="s">
        <v>7</v>
      </c>
      <c r="P214" s="163">
        <f t="shared" ref="P214:P229" si="24">MAX(D214:O214)</f>
        <v>3.56</v>
      </c>
      <c r="Q214" s="231">
        <f>MIN(D214:O214)</f>
        <v>2.4700000000000002</v>
      </c>
      <c r="R214" s="232">
        <f t="shared" ref="R214:R229" si="25">AVERAGE(D214:O214)</f>
        <v>3.1966666666666668</v>
      </c>
      <c r="S214" s="222" t="s">
        <v>6</v>
      </c>
      <c r="T214" s="222" t="s">
        <v>6</v>
      </c>
    </row>
    <row r="215" spans="2:20" ht="24.95" customHeight="1" x14ac:dyDescent="0.2">
      <c r="B215" s="216" t="s">
        <v>332</v>
      </c>
      <c r="C215" s="217" t="s">
        <v>22</v>
      </c>
      <c r="D215" s="334" t="s">
        <v>7</v>
      </c>
      <c r="E215" s="168" t="s">
        <v>7</v>
      </c>
      <c r="F215" s="335" t="s">
        <v>7</v>
      </c>
      <c r="G215" s="288" t="s">
        <v>7</v>
      </c>
      <c r="H215" s="181">
        <v>1.47</v>
      </c>
      <c r="I215" s="288" t="s">
        <v>7</v>
      </c>
      <c r="J215" s="288" t="s">
        <v>7</v>
      </c>
      <c r="K215" s="181">
        <v>1.94</v>
      </c>
      <c r="L215" s="288" t="s">
        <v>7</v>
      </c>
      <c r="M215" s="288" t="s">
        <v>7</v>
      </c>
      <c r="N215" s="181">
        <v>1.94</v>
      </c>
      <c r="O215" s="336" t="s">
        <v>7</v>
      </c>
      <c r="P215" s="163">
        <f t="shared" si="24"/>
        <v>1.94</v>
      </c>
      <c r="Q215" s="231">
        <f>MIN(D215:O215)</f>
        <v>1.47</v>
      </c>
      <c r="R215" s="232">
        <f t="shared" si="25"/>
        <v>1.7833333333333332</v>
      </c>
      <c r="S215" s="222" t="s">
        <v>6</v>
      </c>
      <c r="T215" s="222">
        <v>8.0000000000000002E-3</v>
      </c>
    </row>
    <row r="216" spans="2:20" ht="24.95" customHeight="1" x14ac:dyDescent="0.2">
      <c r="B216" s="174" t="s">
        <v>41</v>
      </c>
      <c r="C216" s="183" t="s">
        <v>22</v>
      </c>
      <c r="D216" s="343">
        <v>1.8</v>
      </c>
      <c r="E216" s="169">
        <v>3</v>
      </c>
      <c r="F216" s="169">
        <v>1.9</v>
      </c>
      <c r="G216" s="169">
        <v>1.4</v>
      </c>
      <c r="H216" s="169">
        <v>1.4</v>
      </c>
      <c r="I216" s="169">
        <v>1.7</v>
      </c>
      <c r="J216" s="169">
        <v>1.5</v>
      </c>
      <c r="K216" s="169">
        <v>1.8</v>
      </c>
      <c r="L216" s="169">
        <v>1.7</v>
      </c>
      <c r="M216" s="169">
        <v>1.7</v>
      </c>
      <c r="N216" s="169">
        <v>1.8</v>
      </c>
      <c r="O216" s="275">
        <v>1.7</v>
      </c>
      <c r="P216" s="171">
        <f t="shared" si="24"/>
        <v>3</v>
      </c>
      <c r="Q216" s="224">
        <f t="shared" ref="Q216:Q225" si="26">MIN(D216:O216)</f>
        <v>1.4</v>
      </c>
      <c r="R216" s="225">
        <f t="shared" si="25"/>
        <v>1.7833333333333332</v>
      </c>
      <c r="S216" s="226" t="s">
        <v>6</v>
      </c>
      <c r="T216" s="204" t="s">
        <v>6</v>
      </c>
    </row>
    <row r="217" spans="2:20" ht="24.95" customHeight="1" x14ac:dyDescent="0.2">
      <c r="B217" s="174" t="s">
        <v>333</v>
      </c>
      <c r="C217" s="175" t="s">
        <v>22</v>
      </c>
      <c r="D217" s="203">
        <v>1.4</v>
      </c>
      <c r="E217" s="203">
        <v>2.5</v>
      </c>
      <c r="F217" s="203">
        <v>1.5</v>
      </c>
      <c r="G217" s="203">
        <v>1.1000000000000001</v>
      </c>
      <c r="H217" s="203">
        <v>0.9</v>
      </c>
      <c r="I217" s="203">
        <v>1</v>
      </c>
      <c r="J217" s="203">
        <v>1.2</v>
      </c>
      <c r="K217" s="203">
        <v>1.3</v>
      </c>
      <c r="L217" s="203">
        <v>1.3</v>
      </c>
      <c r="M217" s="203">
        <v>1.1000000000000001</v>
      </c>
      <c r="N217" s="203">
        <v>1.3</v>
      </c>
      <c r="O217" s="203">
        <v>0.8</v>
      </c>
      <c r="P217" s="171">
        <f t="shared" si="24"/>
        <v>2.5</v>
      </c>
      <c r="Q217" s="224">
        <f>MIN(D217:O217)</f>
        <v>0.8</v>
      </c>
      <c r="R217" s="225">
        <f t="shared" si="25"/>
        <v>1.2833333333333334</v>
      </c>
      <c r="S217" s="226"/>
      <c r="T217" s="226"/>
    </row>
    <row r="218" spans="2:20" ht="24.95" customHeight="1" x14ac:dyDescent="0.2">
      <c r="B218" s="174" t="s">
        <v>42</v>
      </c>
      <c r="C218" s="175" t="s">
        <v>22</v>
      </c>
      <c r="D218" s="227">
        <v>4.1399999999999999E-2</v>
      </c>
      <c r="E218" s="193">
        <v>7.9500000000000001E-2</v>
      </c>
      <c r="F218" s="193">
        <v>4.6899999999999997E-2</v>
      </c>
      <c r="G218" s="227">
        <v>2.7099999999999999E-2</v>
      </c>
      <c r="H218" s="227">
        <v>2.76E-2</v>
      </c>
      <c r="I218" s="227">
        <v>2.7799999999999998E-2</v>
      </c>
      <c r="J218" s="227">
        <v>2.5899999999999999E-2</v>
      </c>
      <c r="K218" s="227">
        <v>3.0800000000000001E-2</v>
      </c>
      <c r="L218" s="227">
        <v>2.4E-2</v>
      </c>
      <c r="M218" s="227">
        <v>2.5700000000000001E-2</v>
      </c>
      <c r="N218" s="227">
        <v>3.5999999999999997E-2</v>
      </c>
      <c r="O218" s="227">
        <v>1.8700000000000001E-2</v>
      </c>
      <c r="P218" s="228">
        <f>MAX(D218:O218)</f>
        <v>7.9500000000000001E-2</v>
      </c>
      <c r="Q218" s="229">
        <f>MIN(D218:O218)</f>
        <v>1.8700000000000001E-2</v>
      </c>
      <c r="R218" s="230">
        <f t="shared" si="25"/>
        <v>3.4283333333333332E-2</v>
      </c>
      <c r="S218" s="226"/>
      <c r="T218" s="226"/>
    </row>
    <row r="219" spans="2:20" ht="24.95" customHeight="1" x14ac:dyDescent="0.2">
      <c r="B219" s="174" t="s">
        <v>43</v>
      </c>
      <c r="C219" s="175" t="s">
        <v>44</v>
      </c>
      <c r="D219" s="192">
        <v>2.94</v>
      </c>
      <c r="E219" s="193">
        <v>3.19</v>
      </c>
      <c r="F219" s="193">
        <v>3.07</v>
      </c>
      <c r="G219" s="193">
        <v>2.42</v>
      </c>
      <c r="H219" s="192">
        <v>2.92</v>
      </c>
      <c r="I219" s="192">
        <v>2.66</v>
      </c>
      <c r="J219" s="192">
        <v>2.16</v>
      </c>
      <c r="K219" s="192">
        <v>2.2999999999999998</v>
      </c>
      <c r="L219" s="192">
        <v>1.82</v>
      </c>
      <c r="M219" s="192">
        <v>2.36</v>
      </c>
      <c r="N219" s="192">
        <v>2.7692307692307692</v>
      </c>
      <c r="O219" s="192">
        <v>2.2799999999999998</v>
      </c>
      <c r="P219" s="163">
        <f t="shared" si="24"/>
        <v>3.19</v>
      </c>
      <c r="Q219" s="231">
        <f>MIN(D219:O219)</f>
        <v>1.82</v>
      </c>
      <c r="R219" s="232">
        <f t="shared" si="25"/>
        <v>2.5741025641025641</v>
      </c>
      <c r="S219" s="226"/>
      <c r="T219" s="226"/>
    </row>
    <row r="220" spans="2:20" ht="24.95" customHeight="1" x14ac:dyDescent="0.2">
      <c r="B220" s="191" t="s">
        <v>335</v>
      </c>
      <c r="C220" s="183" t="s">
        <v>22</v>
      </c>
      <c r="D220" s="182">
        <v>6.81</v>
      </c>
      <c r="E220" s="181">
        <v>6.8</v>
      </c>
      <c r="F220" s="181">
        <v>7.12</v>
      </c>
      <c r="G220" s="181">
        <v>7.39</v>
      </c>
      <c r="H220" s="181">
        <v>7.13</v>
      </c>
      <c r="I220" s="181">
        <v>7.2</v>
      </c>
      <c r="J220" s="181">
        <v>7.12</v>
      </c>
      <c r="K220" s="181">
        <v>6.27</v>
      </c>
      <c r="L220" s="181">
        <v>7.48</v>
      </c>
      <c r="M220" s="181">
        <v>7.12</v>
      </c>
      <c r="N220" s="181">
        <v>6.72</v>
      </c>
      <c r="O220" s="281">
        <v>6.98</v>
      </c>
      <c r="P220" s="171">
        <f t="shared" si="24"/>
        <v>7.48</v>
      </c>
      <c r="Q220" s="224">
        <f t="shared" si="26"/>
        <v>6.27</v>
      </c>
      <c r="R220" s="225">
        <f t="shared" si="25"/>
        <v>7.0116666666666676</v>
      </c>
      <c r="S220" s="204" t="s">
        <v>46</v>
      </c>
      <c r="T220" s="204" t="s">
        <v>6</v>
      </c>
    </row>
    <row r="221" spans="2:20" ht="24.95" customHeight="1" x14ac:dyDescent="0.2">
      <c r="B221" s="174" t="s">
        <v>47</v>
      </c>
      <c r="C221" s="183" t="s">
        <v>22</v>
      </c>
      <c r="D221" s="167">
        <v>0.4</v>
      </c>
      <c r="E221" s="168">
        <v>1.5</v>
      </c>
      <c r="F221" s="168">
        <v>1.2</v>
      </c>
      <c r="G221" s="169">
        <v>1.3</v>
      </c>
      <c r="H221" s="169">
        <v>0.9</v>
      </c>
      <c r="I221" s="169">
        <v>1.3</v>
      </c>
      <c r="J221" s="169">
        <v>0.9</v>
      </c>
      <c r="K221" s="169">
        <v>0.9</v>
      </c>
      <c r="L221" s="169">
        <v>1.1000000000000001</v>
      </c>
      <c r="M221" s="169">
        <v>1.2</v>
      </c>
      <c r="N221" s="169">
        <v>2</v>
      </c>
      <c r="O221" s="275">
        <v>0.2</v>
      </c>
      <c r="P221" s="171">
        <f t="shared" si="24"/>
        <v>2</v>
      </c>
      <c r="Q221" s="224">
        <f t="shared" si="26"/>
        <v>0.2</v>
      </c>
      <c r="R221" s="225">
        <f t="shared" si="25"/>
        <v>1.075</v>
      </c>
      <c r="S221" s="204" t="s">
        <v>48</v>
      </c>
      <c r="T221" s="235" t="s">
        <v>6</v>
      </c>
    </row>
    <row r="222" spans="2:20" ht="24.95" customHeight="1" x14ac:dyDescent="0.2">
      <c r="B222" s="236" t="s">
        <v>49</v>
      </c>
      <c r="C222" s="322" t="s">
        <v>50</v>
      </c>
      <c r="D222" s="344">
        <v>776</v>
      </c>
      <c r="E222" s="295">
        <v>2014</v>
      </c>
      <c r="F222" s="295">
        <v>2098</v>
      </c>
      <c r="G222" s="295">
        <v>1119</v>
      </c>
      <c r="H222" s="295">
        <v>2143</v>
      </c>
      <c r="I222" s="295">
        <v>2481</v>
      </c>
      <c r="J222" s="295">
        <v>1956</v>
      </c>
      <c r="K222" s="295">
        <v>3654</v>
      </c>
      <c r="L222" s="295">
        <v>2334</v>
      </c>
      <c r="M222" s="295">
        <v>1236</v>
      </c>
      <c r="N222" s="295">
        <v>1281</v>
      </c>
      <c r="O222" s="345">
        <v>2040</v>
      </c>
      <c r="P222" s="238">
        <f t="shared" si="24"/>
        <v>3654</v>
      </c>
      <c r="Q222" s="302">
        <f t="shared" si="26"/>
        <v>776</v>
      </c>
      <c r="R222" s="303">
        <f t="shared" si="25"/>
        <v>1927.6666666666667</v>
      </c>
      <c r="S222" s="235" t="s">
        <v>51</v>
      </c>
      <c r="T222" s="235" t="s">
        <v>6</v>
      </c>
    </row>
    <row r="223" spans="2:20" ht="24.95" customHeight="1" x14ac:dyDescent="0.2">
      <c r="B223" s="236" t="s">
        <v>52</v>
      </c>
      <c r="C223" s="183" t="s">
        <v>50</v>
      </c>
      <c r="D223" s="344">
        <v>132</v>
      </c>
      <c r="E223" s="295">
        <v>402</v>
      </c>
      <c r="F223" s="295">
        <v>109</v>
      </c>
      <c r="G223" s="295">
        <v>74</v>
      </c>
      <c r="H223" s="295">
        <v>85</v>
      </c>
      <c r="I223" s="295">
        <v>146</v>
      </c>
      <c r="J223" s="295">
        <v>246</v>
      </c>
      <c r="K223" s="295">
        <v>275</v>
      </c>
      <c r="L223" s="295">
        <v>41</v>
      </c>
      <c r="M223" s="295">
        <v>216</v>
      </c>
      <c r="N223" s="295">
        <v>160</v>
      </c>
      <c r="O223" s="345">
        <v>644</v>
      </c>
      <c r="P223" s="238">
        <f t="shared" si="24"/>
        <v>644</v>
      </c>
      <c r="Q223" s="302">
        <f t="shared" si="26"/>
        <v>41</v>
      </c>
      <c r="R223" s="303">
        <f t="shared" si="25"/>
        <v>210.83333333333334</v>
      </c>
      <c r="S223" s="235" t="s">
        <v>53</v>
      </c>
      <c r="T223" s="241" t="s">
        <v>7</v>
      </c>
    </row>
    <row r="224" spans="2:20" ht="24.95" customHeight="1" x14ac:dyDescent="0.2">
      <c r="B224" s="236" t="s">
        <v>383</v>
      </c>
      <c r="C224" s="175" t="s">
        <v>50</v>
      </c>
      <c r="D224" s="237">
        <v>10</v>
      </c>
      <c r="E224" s="237">
        <v>63</v>
      </c>
      <c r="F224" s="237">
        <v>63</v>
      </c>
      <c r="G224" s="237">
        <v>10</v>
      </c>
      <c r="H224" s="237">
        <v>20</v>
      </c>
      <c r="I224" s="237">
        <v>10</v>
      </c>
      <c r="J224" s="237">
        <v>63</v>
      </c>
      <c r="K224" s="237">
        <v>75</v>
      </c>
      <c r="L224" s="237" t="s">
        <v>290</v>
      </c>
      <c r="M224" s="237">
        <v>10</v>
      </c>
      <c r="N224" s="237">
        <v>10</v>
      </c>
      <c r="O224" s="237">
        <v>52</v>
      </c>
      <c r="P224" s="238">
        <f t="shared" si="24"/>
        <v>75</v>
      </c>
      <c r="Q224" s="363">
        <f>MIN(D224:O224)</f>
        <v>10</v>
      </c>
      <c r="R224" s="240">
        <f t="shared" si="25"/>
        <v>35.090909090909093</v>
      </c>
      <c r="S224" s="242"/>
      <c r="T224" s="242"/>
    </row>
    <row r="225" spans="2:20" ht="24.95" customHeight="1" x14ac:dyDescent="0.2">
      <c r="B225" s="185" t="s">
        <v>54</v>
      </c>
      <c r="C225" s="186" t="s">
        <v>346</v>
      </c>
      <c r="D225" s="344">
        <v>18800</v>
      </c>
      <c r="E225" s="295">
        <v>18000</v>
      </c>
      <c r="F225" s="295">
        <v>38400</v>
      </c>
      <c r="G225" s="295">
        <v>2800</v>
      </c>
      <c r="H225" s="295">
        <v>14400</v>
      </c>
      <c r="I225" s="295">
        <v>10800</v>
      </c>
      <c r="J225" s="295">
        <v>17200</v>
      </c>
      <c r="K225" s="295">
        <v>15600</v>
      </c>
      <c r="L225" s="295">
        <v>19600</v>
      </c>
      <c r="M225" s="295">
        <v>33600</v>
      </c>
      <c r="N225" s="295">
        <v>6800</v>
      </c>
      <c r="O225" s="345">
        <v>13200</v>
      </c>
      <c r="P225" s="296">
        <f t="shared" si="24"/>
        <v>38400</v>
      </c>
      <c r="Q225" s="297">
        <f t="shared" si="26"/>
        <v>2800</v>
      </c>
      <c r="R225" s="298">
        <f t="shared" si="25"/>
        <v>17433.333333333332</v>
      </c>
      <c r="S225" s="347" t="s">
        <v>7</v>
      </c>
      <c r="T225" s="292" t="s">
        <v>7</v>
      </c>
    </row>
    <row r="226" spans="2:20" ht="24.95" customHeight="1" x14ac:dyDescent="0.2">
      <c r="B226" s="185" t="s">
        <v>55</v>
      </c>
      <c r="C226" s="186" t="s">
        <v>346</v>
      </c>
      <c r="D226" s="348">
        <v>17200</v>
      </c>
      <c r="E226" s="349">
        <v>15200</v>
      </c>
      <c r="F226" s="349">
        <v>28000</v>
      </c>
      <c r="G226" s="349">
        <v>800</v>
      </c>
      <c r="H226" s="349">
        <v>6800</v>
      </c>
      <c r="I226" s="349">
        <v>7600</v>
      </c>
      <c r="J226" s="349">
        <v>14000</v>
      </c>
      <c r="K226" s="349">
        <v>9200</v>
      </c>
      <c r="L226" s="349">
        <v>14800</v>
      </c>
      <c r="M226" s="349">
        <v>25200</v>
      </c>
      <c r="N226" s="349">
        <v>6400</v>
      </c>
      <c r="O226" s="350">
        <v>8800</v>
      </c>
      <c r="P226" s="296">
        <f t="shared" si="24"/>
        <v>28000</v>
      </c>
      <c r="Q226" s="297">
        <f>MIN(D226:O226)</f>
        <v>800</v>
      </c>
      <c r="R226" s="298">
        <f t="shared" si="25"/>
        <v>12833.333333333334</v>
      </c>
      <c r="S226" s="292" t="s">
        <v>7</v>
      </c>
      <c r="T226" s="299" t="s">
        <v>7</v>
      </c>
    </row>
    <row r="227" spans="2:20" ht="24.95" customHeight="1" x14ac:dyDescent="0.2">
      <c r="B227" s="185" t="s">
        <v>384</v>
      </c>
      <c r="C227" s="300" t="s">
        <v>346</v>
      </c>
      <c r="D227" s="351">
        <v>400</v>
      </c>
      <c r="E227" s="351">
        <v>0</v>
      </c>
      <c r="F227" s="291">
        <v>0</v>
      </c>
      <c r="G227" s="291">
        <v>0</v>
      </c>
      <c r="H227" s="291">
        <v>0</v>
      </c>
      <c r="I227" s="291">
        <v>0</v>
      </c>
      <c r="J227" s="291">
        <v>0</v>
      </c>
      <c r="K227" s="291">
        <v>0</v>
      </c>
      <c r="L227" s="291">
        <v>0</v>
      </c>
      <c r="M227" s="291">
        <v>800</v>
      </c>
      <c r="N227" s="291">
        <v>0</v>
      </c>
      <c r="O227" s="301">
        <v>0</v>
      </c>
      <c r="P227" s="238">
        <f>MAX(D227:O227)</f>
        <v>800</v>
      </c>
      <c r="Q227" s="302">
        <f>MIN(D227:O227)</f>
        <v>0</v>
      </c>
      <c r="R227" s="303">
        <f>AVERAGE(D227:O227)</f>
        <v>100</v>
      </c>
      <c r="S227" s="292" t="s">
        <v>7</v>
      </c>
      <c r="T227" s="292" t="s">
        <v>7</v>
      </c>
    </row>
    <row r="228" spans="2:20" ht="24.95" customHeight="1" x14ac:dyDescent="0.2">
      <c r="B228" s="236" t="s">
        <v>56</v>
      </c>
      <c r="C228" s="217" t="s">
        <v>57</v>
      </c>
      <c r="D228" s="182">
        <v>13.68</v>
      </c>
      <c r="E228" s="181">
        <v>33.31</v>
      </c>
      <c r="F228" s="181">
        <v>20.28</v>
      </c>
      <c r="G228" s="305">
        <v>10.19</v>
      </c>
      <c r="H228" s="305">
        <v>9.66</v>
      </c>
      <c r="I228" s="305">
        <v>9.89</v>
      </c>
      <c r="J228" s="305">
        <v>8.9</v>
      </c>
      <c r="K228" s="305">
        <v>14.34</v>
      </c>
      <c r="L228" s="305">
        <v>11.47</v>
      </c>
      <c r="M228" s="305">
        <v>10.49</v>
      </c>
      <c r="N228" s="305">
        <v>16.260000000000002</v>
      </c>
      <c r="O228" s="306">
        <v>12.05</v>
      </c>
      <c r="P228" s="249">
        <f t="shared" si="24"/>
        <v>33.31</v>
      </c>
      <c r="Q228" s="250">
        <f>MIN(D228:O228)</f>
        <v>8.9</v>
      </c>
      <c r="R228" s="165">
        <f t="shared" si="25"/>
        <v>14.210000000000003</v>
      </c>
      <c r="S228" s="248" t="s">
        <v>6</v>
      </c>
      <c r="T228" s="352" t="s">
        <v>6</v>
      </c>
    </row>
    <row r="229" spans="2:20" ht="24.95" customHeight="1" x14ac:dyDescent="0.2">
      <c r="B229" s="364" t="s">
        <v>58</v>
      </c>
      <c r="C229" s="365" t="s">
        <v>339</v>
      </c>
      <c r="D229" s="366">
        <v>2.68</v>
      </c>
      <c r="E229" s="367">
        <v>2.73</v>
      </c>
      <c r="F229" s="367">
        <v>3.75</v>
      </c>
      <c r="G229" s="368">
        <v>2.6</v>
      </c>
      <c r="H229" s="368">
        <v>2.35</v>
      </c>
      <c r="I229" s="368">
        <v>3.1</v>
      </c>
      <c r="J229" s="305">
        <v>3.42</v>
      </c>
      <c r="K229" s="305">
        <v>2.98</v>
      </c>
      <c r="L229" s="305">
        <v>2.11</v>
      </c>
      <c r="M229" s="305">
        <v>5.39</v>
      </c>
      <c r="N229" s="305">
        <v>3.17</v>
      </c>
      <c r="O229" s="306">
        <v>3.8</v>
      </c>
      <c r="P229" s="369">
        <f t="shared" si="24"/>
        <v>5.39</v>
      </c>
      <c r="Q229" s="370">
        <f>MIN(D229:O229)</f>
        <v>2.11</v>
      </c>
      <c r="R229" s="371">
        <f t="shared" si="25"/>
        <v>3.1733333333333333</v>
      </c>
      <c r="S229" s="372" t="s">
        <v>6</v>
      </c>
      <c r="T229" s="373" t="s">
        <v>6</v>
      </c>
    </row>
    <row r="230" spans="2:20" ht="24.95" customHeight="1" thickBot="1" x14ac:dyDescent="0.25">
      <c r="B230" s="374" t="s">
        <v>59</v>
      </c>
      <c r="C230" s="375" t="s">
        <v>60</v>
      </c>
      <c r="D230" s="376">
        <v>83</v>
      </c>
      <c r="E230" s="377">
        <v>85</v>
      </c>
      <c r="F230" s="377">
        <v>75</v>
      </c>
      <c r="G230" s="378">
        <v>75</v>
      </c>
      <c r="H230" s="378">
        <v>76</v>
      </c>
      <c r="I230" s="378">
        <v>88</v>
      </c>
      <c r="J230" s="258">
        <v>90</v>
      </c>
      <c r="K230" s="258">
        <v>85</v>
      </c>
      <c r="L230" s="258">
        <v>90</v>
      </c>
      <c r="M230" s="258">
        <v>90</v>
      </c>
      <c r="N230" s="258">
        <v>76</v>
      </c>
      <c r="O230" s="309">
        <v>89</v>
      </c>
      <c r="P230" s="379">
        <f>MAX(D230:O230)</f>
        <v>90</v>
      </c>
      <c r="Q230" s="380">
        <f>MIN(D230:O230)</f>
        <v>75</v>
      </c>
      <c r="R230" s="381">
        <f>AVERAGE(D230:O230)</f>
        <v>83.5</v>
      </c>
      <c r="S230" s="382" t="s">
        <v>6</v>
      </c>
      <c r="T230" s="260" t="s">
        <v>7</v>
      </c>
    </row>
    <row r="231" spans="2:20" ht="24.95" customHeight="1" x14ac:dyDescent="0.2">
      <c r="B231" s="261" t="s">
        <v>340</v>
      </c>
      <c r="C231" s="262"/>
      <c r="D231" s="262"/>
      <c r="E231" s="262"/>
      <c r="F231" s="262"/>
      <c r="G231" s="262"/>
      <c r="H231" s="262"/>
      <c r="I231" s="262"/>
      <c r="J231" s="262"/>
      <c r="K231" s="262"/>
      <c r="L231" s="262"/>
      <c r="M231" s="262"/>
      <c r="N231" s="262"/>
      <c r="O231" s="262"/>
      <c r="P231" s="262"/>
      <c r="Q231" s="262"/>
      <c r="R231" s="262"/>
      <c r="S231" s="262"/>
    </row>
    <row r="232" spans="2:20" ht="24.95" customHeight="1" x14ac:dyDescent="0.2">
      <c r="B232" s="138" t="s">
        <v>341</v>
      </c>
    </row>
    <row r="233" spans="2:20" ht="24.95" customHeight="1" x14ac:dyDescent="0.2">
      <c r="B233" s="383"/>
    </row>
  </sheetData>
  <protectedRanges>
    <protectedRange sqref="G40:H41 K40:K41" name="Range1_1"/>
    <protectedRange sqref="D51:E53 G51:H56 J51:M56" name="Range1_2_13"/>
    <protectedRange sqref="N40:N41" name="Range1_7"/>
    <protectedRange sqref="N51:N56" name="Range1_2_9"/>
    <protectedRange sqref="O40:O41" name="Range1_8"/>
    <protectedRange sqref="O51:O56" name="Range1_2_10"/>
    <protectedRange sqref="E110:E111 D112:D113" name="Range1_2_8"/>
    <protectedRange sqref="G112:G113" name="Range1_2_9_1"/>
    <protectedRange sqref="H112:I113" name="Range1_2_10_1"/>
    <protectedRange sqref="E112 G114:J114 D114" name="Range1_2_1_1"/>
    <protectedRange sqref="K112:K113" name="Range1_2_11"/>
    <protectedRange sqref="K114" name="Range1_2_1_2"/>
    <protectedRange sqref="L112:M113" name="Range1_2_12"/>
    <protectedRange sqref="L114:M114" name="Range1_2_1_3"/>
    <protectedRange sqref="N112:N113" name="Range1_2_13_1"/>
    <protectedRange sqref="N114" name="Range1_2_1_4"/>
    <protectedRange sqref="O112:O113" name="Range1_2_15"/>
    <protectedRange sqref="O114" name="Range1_2_1_6"/>
    <protectedRange sqref="D170:E171" name="Range1_2_8_1"/>
    <protectedRange sqref="G170:G171" name="Range1_2_9_2"/>
    <protectedRange sqref="H170:I171" name="Range1_2_10_2"/>
    <protectedRange sqref="D172:E172 G172:I172" name="Range1_2_1_1_1"/>
    <protectedRange sqref="J170:J171" name="Range1_2_11_1"/>
    <protectedRange sqref="J172" name="Range1_2_1_2_1"/>
    <protectedRange sqref="K170:K171" name="Range1_2_12_1"/>
    <protectedRange sqref="K172" name="Range1_2_1_3_1"/>
    <protectedRange sqref="L170:M171" name="Range1_2_13_2"/>
    <protectedRange sqref="L172:M172" name="Range1_2_1_4_1"/>
    <protectedRange sqref="N170:N171" name="Range1_2_14"/>
    <protectedRange sqref="N172" name="Range1_2_1_5"/>
    <protectedRange sqref="O170:O171" name="Range1_2_15_1"/>
    <protectedRange sqref="O172" name="Range1_2_1_6_1"/>
    <protectedRange sqref="D228:E229" name="Range1_2_9_3"/>
    <protectedRange sqref="G228:G229" name="Range1_2_10_3"/>
    <protectedRange sqref="H228:I229" name="Range1_2_11_2"/>
    <protectedRange sqref="D230:E230 G230:I230" name="Range1_2_1_1_2"/>
    <protectedRange sqref="J228:J229" name="Range1_2_12_2"/>
    <protectedRange sqref="J230" name="Range1_2_1_2_2"/>
    <protectedRange sqref="K228:K229" name="Range1_2_13_3"/>
    <protectedRange sqref="K230" name="Range1_2_1_3_2"/>
    <protectedRange sqref="L228:L229" name="Range1_2_14_1"/>
    <protectedRange sqref="L230" name="Range1_2_1_4_2"/>
    <protectedRange sqref="M228:M229" name="Range1_2_15_2"/>
    <protectedRange sqref="M230" name="Range1_2_1_5_1"/>
    <protectedRange sqref="N228:N229" name="Range1_2_16"/>
    <protectedRange sqref="N230" name="Range1_2_1_6_2"/>
    <protectedRange sqref="O228:O229" name="Range1_2_17"/>
    <protectedRange sqref="O230" name="Range1_2_1_7"/>
    <protectedRange sqref="D40:E41" name="Range1_1_1"/>
    <protectedRange sqref="D54:E56" name="Range1_2_13_5"/>
  </protectedRanges>
  <dataValidations count="1">
    <dataValidation type="decimal" allowBlank="1" showInputMessage="1" errorTitle="ข้อมูลผิดพลาด" error="โปรดลงข้อมูลให้ถุกต้องเนื่องจากข้อมูลปี พ.ศ.2551 มีค่าระหว่าง 60-90" promptTitle="โคลิฟอร์มแบคทีเรีย" prompt="ลงข้อมูลค่าโคลิฟอร์มแบคทีเรีย" sqref="D170:D172 IZ170:IZ172 SV170:SV172 ACR170:ACR172 AMN170:AMN172 AWJ170:AWJ172 BGF170:BGF172 BQB170:BQB172 BZX170:BZX172 CJT170:CJT172 CTP170:CTP172 DDL170:DDL172 DNH170:DNH172 DXD170:DXD172 EGZ170:EGZ172 EQV170:EQV172 FAR170:FAR172 FKN170:FKN172 FUJ170:FUJ172 GEF170:GEF172 GOB170:GOB172 GXX170:GXX172 HHT170:HHT172 HRP170:HRP172 IBL170:IBL172 ILH170:ILH172 IVD170:IVD172 JEZ170:JEZ172 JOV170:JOV172 JYR170:JYR172 KIN170:KIN172 KSJ170:KSJ172 LCF170:LCF172 LMB170:LMB172 LVX170:LVX172 MFT170:MFT172 MPP170:MPP172 MZL170:MZL172 NJH170:NJH172 NTD170:NTD172 OCZ170:OCZ172 OMV170:OMV172 OWR170:OWR172 PGN170:PGN172 PQJ170:PQJ172 QAF170:QAF172 QKB170:QKB172 QTX170:QTX172 RDT170:RDT172 RNP170:RNP172 RXL170:RXL172 SHH170:SHH172 SRD170:SRD172 TAZ170:TAZ172 TKV170:TKV172 TUR170:TUR172 UEN170:UEN172 UOJ170:UOJ172 UYF170:UYF172 VIB170:VIB172 VRX170:VRX172 WBT170:WBT172 WLP170:WLP172 WVL170:WVL172 D65703:D65705 IZ65703:IZ65705 SV65703:SV65705 ACR65703:ACR65705 AMN65703:AMN65705 AWJ65703:AWJ65705 BGF65703:BGF65705 BQB65703:BQB65705 BZX65703:BZX65705 CJT65703:CJT65705 CTP65703:CTP65705 DDL65703:DDL65705 DNH65703:DNH65705 DXD65703:DXD65705 EGZ65703:EGZ65705 EQV65703:EQV65705 FAR65703:FAR65705 FKN65703:FKN65705 FUJ65703:FUJ65705 GEF65703:GEF65705 GOB65703:GOB65705 GXX65703:GXX65705 HHT65703:HHT65705 HRP65703:HRP65705 IBL65703:IBL65705 ILH65703:ILH65705 IVD65703:IVD65705 JEZ65703:JEZ65705 JOV65703:JOV65705 JYR65703:JYR65705 KIN65703:KIN65705 KSJ65703:KSJ65705 LCF65703:LCF65705 LMB65703:LMB65705 LVX65703:LVX65705 MFT65703:MFT65705 MPP65703:MPP65705 MZL65703:MZL65705 NJH65703:NJH65705 NTD65703:NTD65705 OCZ65703:OCZ65705 OMV65703:OMV65705 OWR65703:OWR65705 PGN65703:PGN65705 PQJ65703:PQJ65705 QAF65703:QAF65705 QKB65703:QKB65705 QTX65703:QTX65705 RDT65703:RDT65705 RNP65703:RNP65705 RXL65703:RXL65705 SHH65703:SHH65705 SRD65703:SRD65705 TAZ65703:TAZ65705 TKV65703:TKV65705 TUR65703:TUR65705 UEN65703:UEN65705 UOJ65703:UOJ65705 UYF65703:UYF65705 VIB65703:VIB65705 VRX65703:VRX65705 WBT65703:WBT65705 WLP65703:WLP65705 WVL65703:WVL65705 D131239:D131241 IZ131239:IZ131241 SV131239:SV131241 ACR131239:ACR131241 AMN131239:AMN131241 AWJ131239:AWJ131241 BGF131239:BGF131241 BQB131239:BQB131241 BZX131239:BZX131241 CJT131239:CJT131241 CTP131239:CTP131241 DDL131239:DDL131241 DNH131239:DNH131241 DXD131239:DXD131241 EGZ131239:EGZ131241 EQV131239:EQV131241 FAR131239:FAR131241 FKN131239:FKN131241 FUJ131239:FUJ131241 GEF131239:GEF131241 GOB131239:GOB131241 GXX131239:GXX131241 HHT131239:HHT131241 HRP131239:HRP131241 IBL131239:IBL131241 ILH131239:ILH131241 IVD131239:IVD131241 JEZ131239:JEZ131241 JOV131239:JOV131241 JYR131239:JYR131241 KIN131239:KIN131241 KSJ131239:KSJ131241 LCF131239:LCF131241 LMB131239:LMB131241 LVX131239:LVX131241 MFT131239:MFT131241 MPP131239:MPP131241 MZL131239:MZL131241 NJH131239:NJH131241 NTD131239:NTD131241 OCZ131239:OCZ131241 OMV131239:OMV131241 OWR131239:OWR131241 PGN131239:PGN131241 PQJ131239:PQJ131241 QAF131239:QAF131241 QKB131239:QKB131241 QTX131239:QTX131241 RDT131239:RDT131241 RNP131239:RNP131241 RXL131239:RXL131241 SHH131239:SHH131241 SRD131239:SRD131241 TAZ131239:TAZ131241 TKV131239:TKV131241 TUR131239:TUR131241 UEN131239:UEN131241 UOJ131239:UOJ131241 UYF131239:UYF131241 VIB131239:VIB131241 VRX131239:VRX131241 WBT131239:WBT131241 WLP131239:WLP131241 WVL131239:WVL131241 D196775:D196777 IZ196775:IZ196777 SV196775:SV196777 ACR196775:ACR196777 AMN196775:AMN196777 AWJ196775:AWJ196777 BGF196775:BGF196777 BQB196775:BQB196777 BZX196775:BZX196777 CJT196775:CJT196777 CTP196775:CTP196777 DDL196775:DDL196777 DNH196775:DNH196777 DXD196775:DXD196777 EGZ196775:EGZ196777 EQV196775:EQV196777 FAR196775:FAR196777 FKN196775:FKN196777 FUJ196775:FUJ196777 GEF196775:GEF196777 GOB196775:GOB196777 GXX196775:GXX196777 HHT196775:HHT196777 HRP196775:HRP196777 IBL196775:IBL196777 ILH196775:ILH196777 IVD196775:IVD196777 JEZ196775:JEZ196777 JOV196775:JOV196777 JYR196775:JYR196777 KIN196775:KIN196777 KSJ196775:KSJ196777 LCF196775:LCF196777 LMB196775:LMB196777 LVX196775:LVX196777 MFT196775:MFT196777 MPP196775:MPP196777 MZL196775:MZL196777 NJH196775:NJH196777 NTD196775:NTD196777 OCZ196775:OCZ196777 OMV196775:OMV196777 OWR196775:OWR196777 PGN196775:PGN196777 PQJ196775:PQJ196777 QAF196775:QAF196777 QKB196775:QKB196777 QTX196775:QTX196777 RDT196775:RDT196777 RNP196775:RNP196777 RXL196775:RXL196777 SHH196775:SHH196777 SRD196775:SRD196777 TAZ196775:TAZ196777 TKV196775:TKV196777 TUR196775:TUR196777 UEN196775:UEN196777 UOJ196775:UOJ196777 UYF196775:UYF196777 VIB196775:VIB196777 VRX196775:VRX196777 WBT196775:WBT196777 WLP196775:WLP196777 WVL196775:WVL196777 D262311:D262313 IZ262311:IZ262313 SV262311:SV262313 ACR262311:ACR262313 AMN262311:AMN262313 AWJ262311:AWJ262313 BGF262311:BGF262313 BQB262311:BQB262313 BZX262311:BZX262313 CJT262311:CJT262313 CTP262311:CTP262313 DDL262311:DDL262313 DNH262311:DNH262313 DXD262311:DXD262313 EGZ262311:EGZ262313 EQV262311:EQV262313 FAR262311:FAR262313 FKN262311:FKN262313 FUJ262311:FUJ262313 GEF262311:GEF262313 GOB262311:GOB262313 GXX262311:GXX262313 HHT262311:HHT262313 HRP262311:HRP262313 IBL262311:IBL262313 ILH262311:ILH262313 IVD262311:IVD262313 JEZ262311:JEZ262313 JOV262311:JOV262313 JYR262311:JYR262313 KIN262311:KIN262313 KSJ262311:KSJ262313 LCF262311:LCF262313 LMB262311:LMB262313 LVX262311:LVX262313 MFT262311:MFT262313 MPP262311:MPP262313 MZL262311:MZL262313 NJH262311:NJH262313 NTD262311:NTD262313 OCZ262311:OCZ262313 OMV262311:OMV262313 OWR262311:OWR262313 PGN262311:PGN262313 PQJ262311:PQJ262313 QAF262311:QAF262313 QKB262311:QKB262313 QTX262311:QTX262313 RDT262311:RDT262313 RNP262311:RNP262313 RXL262311:RXL262313 SHH262311:SHH262313 SRD262311:SRD262313 TAZ262311:TAZ262313 TKV262311:TKV262313 TUR262311:TUR262313 UEN262311:UEN262313 UOJ262311:UOJ262313 UYF262311:UYF262313 VIB262311:VIB262313 VRX262311:VRX262313 WBT262311:WBT262313 WLP262311:WLP262313 WVL262311:WVL262313 D327847:D327849 IZ327847:IZ327849 SV327847:SV327849 ACR327847:ACR327849 AMN327847:AMN327849 AWJ327847:AWJ327849 BGF327847:BGF327849 BQB327847:BQB327849 BZX327847:BZX327849 CJT327847:CJT327849 CTP327847:CTP327849 DDL327847:DDL327849 DNH327847:DNH327849 DXD327847:DXD327849 EGZ327847:EGZ327849 EQV327847:EQV327849 FAR327847:FAR327849 FKN327847:FKN327849 FUJ327847:FUJ327849 GEF327847:GEF327849 GOB327847:GOB327849 GXX327847:GXX327849 HHT327847:HHT327849 HRP327847:HRP327849 IBL327847:IBL327849 ILH327847:ILH327849 IVD327847:IVD327849 JEZ327847:JEZ327849 JOV327847:JOV327849 JYR327847:JYR327849 KIN327847:KIN327849 KSJ327847:KSJ327849 LCF327847:LCF327849 LMB327847:LMB327849 LVX327847:LVX327849 MFT327847:MFT327849 MPP327847:MPP327849 MZL327847:MZL327849 NJH327847:NJH327849 NTD327847:NTD327849 OCZ327847:OCZ327849 OMV327847:OMV327849 OWR327847:OWR327849 PGN327847:PGN327849 PQJ327847:PQJ327849 QAF327847:QAF327849 QKB327847:QKB327849 QTX327847:QTX327849 RDT327847:RDT327849 RNP327847:RNP327849 RXL327847:RXL327849 SHH327847:SHH327849 SRD327847:SRD327849 TAZ327847:TAZ327849 TKV327847:TKV327849 TUR327847:TUR327849 UEN327847:UEN327849 UOJ327847:UOJ327849 UYF327847:UYF327849 VIB327847:VIB327849 VRX327847:VRX327849 WBT327847:WBT327849 WLP327847:WLP327849 WVL327847:WVL327849 D393383:D393385 IZ393383:IZ393385 SV393383:SV393385 ACR393383:ACR393385 AMN393383:AMN393385 AWJ393383:AWJ393385 BGF393383:BGF393385 BQB393383:BQB393385 BZX393383:BZX393385 CJT393383:CJT393385 CTP393383:CTP393385 DDL393383:DDL393385 DNH393383:DNH393385 DXD393383:DXD393385 EGZ393383:EGZ393385 EQV393383:EQV393385 FAR393383:FAR393385 FKN393383:FKN393385 FUJ393383:FUJ393385 GEF393383:GEF393385 GOB393383:GOB393385 GXX393383:GXX393385 HHT393383:HHT393385 HRP393383:HRP393385 IBL393383:IBL393385 ILH393383:ILH393385 IVD393383:IVD393385 JEZ393383:JEZ393385 JOV393383:JOV393385 JYR393383:JYR393385 KIN393383:KIN393385 KSJ393383:KSJ393385 LCF393383:LCF393385 LMB393383:LMB393385 LVX393383:LVX393385 MFT393383:MFT393385 MPP393383:MPP393385 MZL393383:MZL393385 NJH393383:NJH393385 NTD393383:NTD393385 OCZ393383:OCZ393385 OMV393383:OMV393385 OWR393383:OWR393385 PGN393383:PGN393385 PQJ393383:PQJ393385 QAF393383:QAF393385 QKB393383:QKB393385 QTX393383:QTX393385 RDT393383:RDT393385 RNP393383:RNP393385 RXL393383:RXL393385 SHH393383:SHH393385 SRD393383:SRD393385 TAZ393383:TAZ393385 TKV393383:TKV393385 TUR393383:TUR393385 UEN393383:UEN393385 UOJ393383:UOJ393385 UYF393383:UYF393385 VIB393383:VIB393385 VRX393383:VRX393385 WBT393383:WBT393385 WLP393383:WLP393385 WVL393383:WVL393385 D458919:D458921 IZ458919:IZ458921 SV458919:SV458921 ACR458919:ACR458921 AMN458919:AMN458921 AWJ458919:AWJ458921 BGF458919:BGF458921 BQB458919:BQB458921 BZX458919:BZX458921 CJT458919:CJT458921 CTP458919:CTP458921 DDL458919:DDL458921 DNH458919:DNH458921 DXD458919:DXD458921 EGZ458919:EGZ458921 EQV458919:EQV458921 FAR458919:FAR458921 FKN458919:FKN458921 FUJ458919:FUJ458921 GEF458919:GEF458921 GOB458919:GOB458921 GXX458919:GXX458921 HHT458919:HHT458921 HRP458919:HRP458921 IBL458919:IBL458921 ILH458919:ILH458921 IVD458919:IVD458921 JEZ458919:JEZ458921 JOV458919:JOV458921 JYR458919:JYR458921 KIN458919:KIN458921 KSJ458919:KSJ458921 LCF458919:LCF458921 LMB458919:LMB458921 LVX458919:LVX458921 MFT458919:MFT458921 MPP458919:MPP458921 MZL458919:MZL458921 NJH458919:NJH458921 NTD458919:NTD458921 OCZ458919:OCZ458921 OMV458919:OMV458921 OWR458919:OWR458921 PGN458919:PGN458921 PQJ458919:PQJ458921 QAF458919:QAF458921 QKB458919:QKB458921 QTX458919:QTX458921 RDT458919:RDT458921 RNP458919:RNP458921 RXL458919:RXL458921 SHH458919:SHH458921 SRD458919:SRD458921 TAZ458919:TAZ458921 TKV458919:TKV458921 TUR458919:TUR458921 UEN458919:UEN458921 UOJ458919:UOJ458921 UYF458919:UYF458921 VIB458919:VIB458921 VRX458919:VRX458921 WBT458919:WBT458921 WLP458919:WLP458921 WVL458919:WVL458921 D524455:D524457 IZ524455:IZ524457 SV524455:SV524457 ACR524455:ACR524457 AMN524455:AMN524457 AWJ524455:AWJ524457 BGF524455:BGF524457 BQB524455:BQB524457 BZX524455:BZX524457 CJT524455:CJT524457 CTP524455:CTP524457 DDL524455:DDL524457 DNH524455:DNH524457 DXD524455:DXD524457 EGZ524455:EGZ524457 EQV524455:EQV524457 FAR524455:FAR524457 FKN524455:FKN524457 FUJ524455:FUJ524457 GEF524455:GEF524457 GOB524455:GOB524457 GXX524455:GXX524457 HHT524455:HHT524457 HRP524455:HRP524457 IBL524455:IBL524457 ILH524455:ILH524457 IVD524455:IVD524457 JEZ524455:JEZ524457 JOV524455:JOV524457 JYR524455:JYR524457 KIN524455:KIN524457 KSJ524455:KSJ524457 LCF524455:LCF524457 LMB524455:LMB524457 LVX524455:LVX524457 MFT524455:MFT524457 MPP524455:MPP524457 MZL524455:MZL524457 NJH524455:NJH524457 NTD524455:NTD524457 OCZ524455:OCZ524457 OMV524455:OMV524457 OWR524455:OWR524457 PGN524455:PGN524457 PQJ524455:PQJ524457 QAF524455:QAF524457 QKB524455:QKB524457 QTX524455:QTX524457 RDT524455:RDT524457 RNP524455:RNP524457 RXL524455:RXL524457 SHH524455:SHH524457 SRD524455:SRD524457 TAZ524455:TAZ524457 TKV524455:TKV524457 TUR524455:TUR524457 UEN524455:UEN524457 UOJ524455:UOJ524457 UYF524455:UYF524457 VIB524455:VIB524457 VRX524455:VRX524457 WBT524455:WBT524457 WLP524455:WLP524457 WVL524455:WVL524457 D589991:D589993 IZ589991:IZ589993 SV589991:SV589993 ACR589991:ACR589993 AMN589991:AMN589993 AWJ589991:AWJ589993 BGF589991:BGF589993 BQB589991:BQB589993 BZX589991:BZX589993 CJT589991:CJT589993 CTP589991:CTP589993 DDL589991:DDL589993 DNH589991:DNH589993 DXD589991:DXD589993 EGZ589991:EGZ589993 EQV589991:EQV589993 FAR589991:FAR589993 FKN589991:FKN589993 FUJ589991:FUJ589993 GEF589991:GEF589993 GOB589991:GOB589993 GXX589991:GXX589993 HHT589991:HHT589993 HRP589991:HRP589993 IBL589991:IBL589993 ILH589991:ILH589993 IVD589991:IVD589993 JEZ589991:JEZ589993 JOV589991:JOV589993 JYR589991:JYR589993 KIN589991:KIN589993 KSJ589991:KSJ589993 LCF589991:LCF589993 LMB589991:LMB589993 LVX589991:LVX589993 MFT589991:MFT589993 MPP589991:MPP589993 MZL589991:MZL589993 NJH589991:NJH589993 NTD589991:NTD589993 OCZ589991:OCZ589993 OMV589991:OMV589993 OWR589991:OWR589993 PGN589991:PGN589993 PQJ589991:PQJ589993 QAF589991:QAF589993 QKB589991:QKB589993 QTX589991:QTX589993 RDT589991:RDT589993 RNP589991:RNP589993 RXL589991:RXL589993 SHH589991:SHH589993 SRD589991:SRD589993 TAZ589991:TAZ589993 TKV589991:TKV589993 TUR589991:TUR589993 UEN589991:UEN589993 UOJ589991:UOJ589993 UYF589991:UYF589993 VIB589991:VIB589993 VRX589991:VRX589993 WBT589991:WBT589993 WLP589991:WLP589993 WVL589991:WVL589993 D655527:D655529 IZ655527:IZ655529 SV655527:SV655529 ACR655527:ACR655529 AMN655527:AMN655529 AWJ655527:AWJ655529 BGF655527:BGF655529 BQB655527:BQB655529 BZX655527:BZX655529 CJT655527:CJT655529 CTP655527:CTP655529 DDL655527:DDL655529 DNH655527:DNH655529 DXD655527:DXD655529 EGZ655527:EGZ655529 EQV655527:EQV655529 FAR655527:FAR655529 FKN655527:FKN655529 FUJ655527:FUJ655529 GEF655527:GEF655529 GOB655527:GOB655529 GXX655527:GXX655529 HHT655527:HHT655529 HRP655527:HRP655529 IBL655527:IBL655529 ILH655527:ILH655529 IVD655527:IVD655529 JEZ655527:JEZ655529 JOV655527:JOV655529 JYR655527:JYR655529 KIN655527:KIN655529 KSJ655527:KSJ655529 LCF655527:LCF655529 LMB655527:LMB655529 LVX655527:LVX655529 MFT655527:MFT655529 MPP655527:MPP655529 MZL655527:MZL655529 NJH655527:NJH655529 NTD655527:NTD655529 OCZ655527:OCZ655529 OMV655527:OMV655529 OWR655527:OWR655529 PGN655527:PGN655529 PQJ655527:PQJ655529 QAF655527:QAF655529 QKB655527:QKB655529 QTX655527:QTX655529 RDT655527:RDT655529 RNP655527:RNP655529 RXL655527:RXL655529 SHH655527:SHH655529 SRD655527:SRD655529 TAZ655527:TAZ655529 TKV655527:TKV655529 TUR655527:TUR655529 UEN655527:UEN655529 UOJ655527:UOJ655529 UYF655527:UYF655529 VIB655527:VIB655529 VRX655527:VRX655529 WBT655527:WBT655529 WLP655527:WLP655529 WVL655527:WVL655529 D721063:D721065 IZ721063:IZ721065 SV721063:SV721065 ACR721063:ACR721065 AMN721063:AMN721065 AWJ721063:AWJ721065 BGF721063:BGF721065 BQB721063:BQB721065 BZX721063:BZX721065 CJT721063:CJT721065 CTP721063:CTP721065 DDL721063:DDL721065 DNH721063:DNH721065 DXD721063:DXD721065 EGZ721063:EGZ721065 EQV721063:EQV721065 FAR721063:FAR721065 FKN721063:FKN721065 FUJ721063:FUJ721065 GEF721063:GEF721065 GOB721063:GOB721065 GXX721063:GXX721065 HHT721063:HHT721065 HRP721063:HRP721065 IBL721063:IBL721065 ILH721063:ILH721065 IVD721063:IVD721065 JEZ721063:JEZ721065 JOV721063:JOV721065 JYR721063:JYR721065 KIN721063:KIN721065 KSJ721063:KSJ721065 LCF721063:LCF721065 LMB721063:LMB721065 LVX721063:LVX721065 MFT721063:MFT721065 MPP721063:MPP721065 MZL721063:MZL721065 NJH721063:NJH721065 NTD721063:NTD721065 OCZ721063:OCZ721065 OMV721063:OMV721065 OWR721063:OWR721065 PGN721063:PGN721065 PQJ721063:PQJ721065 QAF721063:QAF721065 QKB721063:QKB721065 QTX721063:QTX721065 RDT721063:RDT721065 RNP721063:RNP721065 RXL721063:RXL721065 SHH721063:SHH721065 SRD721063:SRD721065 TAZ721063:TAZ721065 TKV721063:TKV721065 TUR721063:TUR721065 UEN721063:UEN721065 UOJ721063:UOJ721065 UYF721063:UYF721065 VIB721063:VIB721065 VRX721063:VRX721065 WBT721063:WBT721065 WLP721063:WLP721065 WVL721063:WVL721065 D786599:D786601 IZ786599:IZ786601 SV786599:SV786601 ACR786599:ACR786601 AMN786599:AMN786601 AWJ786599:AWJ786601 BGF786599:BGF786601 BQB786599:BQB786601 BZX786599:BZX786601 CJT786599:CJT786601 CTP786599:CTP786601 DDL786599:DDL786601 DNH786599:DNH786601 DXD786599:DXD786601 EGZ786599:EGZ786601 EQV786599:EQV786601 FAR786599:FAR786601 FKN786599:FKN786601 FUJ786599:FUJ786601 GEF786599:GEF786601 GOB786599:GOB786601 GXX786599:GXX786601 HHT786599:HHT786601 HRP786599:HRP786601 IBL786599:IBL786601 ILH786599:ILH786601 IVD786599:IVD786601 JEZ786599:JEZ786601 JOV786599:JOV786601 JYR786599:JYR786601 KIN786599:KIN786601 KSJ786599:KSJ786601 LCF786599:LCF786601 LMB786599:LMB786601 LVX786599:LVX786601 MFT786599:MFT786601 MPP786599:MPP786601 MZL786599:MZL786601 NJH786599:NJH786601 NTD786599:NTD786601 OCZ786599:OCZ786601 OMV786599:OMV786601 OWR786599:OWR786601 PGN786599:PGN786601 PQJ786599:PQJ786601 QAF786599:QAF786601 QKB786599:QKB786601 QTX786599:QTX786601 RDT786599:RDT786601 RNP786599:RNP786601 RXL786599:RXL786601 SHH786599:SHH786601 SRD786599:SRD786601 TAZ786599:TAZ786601 TKV786599:TKV786601 TUR786599:TUR786601 UEN786599:UEN786601 UOJ786599:UOJ786601 UYF786599:UYF786601 VIB786599:VIB786601 VRX786599:VRX786601 WBT786599:WBT786601 WLP786599:WLP786601 WVL786599:WVL786601 D852135:D852137 IZ852135:IZ852137 SV852135:SV852137 ACR852135:ACR852137 AMN852135:AMN852137 AWJ852135:AWJ852137 BGF852135:BGF852137 BQB852135:BQB852137 BZX852135:BZX852137 CJT852135:CJT852137 CTP852135:CTP852137 DDL852135:DDL852137 DNH852135:DNH852137 DXD852135:DXD852137 EGZ852135:EGZ852137 EQV852135:EQV852137 FAR852135:FAR852137 FKN852135:FKN852137 FUJ852135:FUJ852137 GEF852135:GEF852137 GOB852135:GOB852137 GXX852135:GXX852137 HHT852135:HHT852137 HRP852135:HRP852137 IBL852135:IBL852137 ILH852135:ILH852137 IVD852135:IVD852137 JEZ852135:JEZ852137 JOV852135:JOV852137 JYR852135:JYR852137 KIN852135:KIN852137 KSJ852135:KSJ852137 LCF852135:LCF852137 LMB852135:LMB852137 LVX852135:LVX852137 MFT852135:MFT852137 MPP852135:MPP852137 MZL852135:MZL852137 NJH852135:NJH852137 NTD852135:NTD852137 OCZ852135:OCZ852137 OMV852135:OMV852137 OWR852135:OWR852137 PGN852135:PGN852137 PQJ852135:PQJ852137 QAF852135:QAF852137 QKB852135:QKB852137 QTX852135:QTX852137 RDT852135:RDT852137 RNP852135:RNP852137 RXL852135:RXL852137 SHH852135:SHH852137 SRD852135:SRD852137 TAZ852135:TAZ852137 TKV852135:TKV852137 TUR852135:TUR852137 UEN852135:UEN852137 UOJ852135:UOJ852137 UYF852135:UYF852137 VIB852135:VIB852137 VRX852135:VRX852137 WBT852135:WBT852137 WLP852135:WLP852137 WVL852135:WVL852137 D917671:D917673 IZ917671:IZ917673 SV917671:SV917673 ACR917671:ACR917673 AMN917671:AMN917673 AWJ917671:AWJ917673 BGF917671:BGF917673 BQB917671:BQB917673 BZX917671:BZX917673 CJT917671:CJT917673 CTP917671:CTP917673 DDL917671:DDL917673 DNH917671:DNH917673 DXD917671:DXD917673 EGZ917671:EGZ917673 EQV917671:EQV917673 FAR917671:FAR917673 FKN917671:FKN917673 FUJ917671:FUJ917673 GEF917671:GEF917673 GOB917671:GOB917673 GXX917671:GXX917673 HHT917671:HHT917673 HRP917671:HRP917673 IBL917671:IBL917673 ILH917671:ILH917673 IVD917671:IVD917673 JEZ917671:JEZ917673 JOV917671:JOV917673 JYR917671:JYR917673 KIN917671:KIN917673 KSJ917671:KSJ917673 LCF917671:LCF917673 LMB917671:LMB917673 LVX917671:LVX917673 MFT917671:MFT917673 MPP917671:MPP917673 MZL917671:MZL917673 NJH917671:NJH917673 NTD917671:NTD917673 OCZ917671:OCZ917673 OMV917671:OMV917673 OWR917671:OWR917673 PGN917671:PGN917673 PQJ917671:PQJ917673 QAF917671:QAF917673 QKB917671:QKB917673 QTX917671:QTX917673 RDT917671:RDT917673 RNP917671:RNP917673 RXL917671:RXL917673 SHH917671:SHH917673 SRD917671:SRD917673 TAZ917671:TAZ917673 TKV917671:TKV917673 TUR917671:TUR917673 UEN917671:UEN917673 UOJ917671:UOJ917673 UYF917671:UYF917673 VIB917671:VIB917673 VRX917671:VRX917673 WBT917671:WBT917673 WLP917671:WLP917673 WVL917671:WVL917673 D983207:D983209 IZ983207:IZ983209 SV983207:SV983209 ACR983207:ACR983209 AMN983207:AMN983209 AWJ983207:AWJ983209 BGF983207:BGF983209 BQB983207:BQB983209 BZX983207:BZX983209 CJT983207:CJT983209 CTP983207:CTP983209 DDL983207:DDL983209 DNH983207:DNH983209 DXD983207:DXD983209 EGZ983207:EGZ983209 EQV983207:EQV983209 FAR983207:FAR983209 FKN983207:FKN983209 FUJ983207:FUJ983209 GEF983207:GEF983209 GOB983207:GOB983209 GXX983207:GXX983209 HHT983207:HHT983209 HRP983207:HRP983209 IBL983207:IBL983209 ILH983207:ILH983209 IVD983207:IVD983209 JEZ983207:JEZ983209 JOV983207:JOV983209 JYR983207:JYR983209 KIN983207:KIN983209 KSJ983207:KSJ983209 LCF983207:LCF983209 LMB983207:LMB983209 LVX983207:LVX983209 MFT983207:MFT983209 MPP983207:MPP983209 MZL983207:MZL983209 NJH983207:NJH983209 NTD983207:NTD983209 OCZ983207:OCZ983209 OMV983207:OMV983209 OWR983207:OWR983209 PGN983207:PGN983209 PQJ983207:PQJ983209 QAF983207:QAF983209 QKB983207:QKB983209 QTX983207:QTX983209 RDT983207:RDT983209 RNP983207:RNP983209 RXL983207:RXL983209 SHH983207:SHH983209 SRD983207:SRD983209 TAZ983207:TAZ983209 TKV983207:TKV983209 TUR983207:TUR983209 UEN983207:UEN983209 UOJ983207:UOJ983209 UYF983207:UYF983209 VIB983207:VIB983209 VRX983207:VRX983209 WBT983207:WBT983209 WLP983207:WLP983209 WVL983207:WVL983209 D230 IZ230 SV230 ACR230 AMN230 AWJ230 BGF230 BQB230 BZX230 CJT230 CTP230 DDL230 DNH230 DXD230 EGZ230 EQV230 FAR230 FKN230 FUJ230 GEF230 GOB230 GXX230 HHT230 HRP230 IBL230 ILH230 IVD230 JEZ230 JOV230 JYR230 KIN230 KSJ230 LCF230 LMB230 LVX230 MFT230 MPP230 MZL230 NJH230 NTD230 OCZ230 OMV230 OWR230 PGN230 PQJ230 QAF230 QKB230 QTX230 RDT230 RNP230 RXL230 SHH230 SRD230 TAZ230 TKV230 TUR230 UEN230 UOJ230 UYF230 VIB230 VRX230 WBT230 WLP230 WVL230 D65765 IZ65765 SV65765 ACR65765 AMN65765 AWJ65765 BGF65765 BQB65765 BZX65765 CJT65765 CTP65765 DDL65765 DNH65765 DXD65765 EGZ65765 EQV65765 FAR65765 FKN65765 FUJ65765 GEF65765 GOB65765 GXX65765 HHT65765 HRP65765 IBL65765 ILH65765 IVD65765 JEZ65765 JOV65765 JYR65765 KIN65765 KSJ65765 LCF65765 LMB65765 LVX65765 MFT65765 MPP65765 MZL65765 NJH65765 NTD65765 OCZ65765 OMV65765 OWR65765 PGN65765 PQJ65765 QAF65765 QKB65765 QTX65765 RDT65765 RNP65765 RXL65765 SHH65765 SRD65765 TAZ65765 TKV65765 TUR65765 UEN65765 UOJ65765 UYF65765 VIB65765 VRX65765 WBT65765 WLP65765 WVL65765 D131301 IZ131301 SV131301 ACR131301 AMN131301 AWJ131301 BGF131301 BQB131301 BZX131301 CJT131301 CTP131301 DDL131301 DNH131301 DXD131301 EGZ131301 EQV131301 FAR131301 FKN131301 FUJ131301 GEF131301 GOB131301 GXX131301 HHT131301 HRP131301 IBL131301 ILH131301 IVD131301 JEZ131301 JOV131301 JYR131301 KIN131301 KSJ131301 LCF131301 LMB131301 LVX131301 MFT131301 MPP131301 MZL131301 NJH131301 NTD131301 OCZ131301 OMV131301 OWR131301 PGN131301 PQJ131301 QAF131301 QKB131301 QTX131301 RDT131301 RNP131301 RXL131301 SHH131301 SRD131301 TAZ131301 TKV131301 TUR131301 UEN131301 UOJ131301 UYF131301 VIB131301 VRX131301 WBT131301 WLP131301 WVL131301 D196837 IZ196837 SV196837 ACR196837 AMN196837 AWJ196837 BGF196837 BQB196837 BZX196837 CJT196837 CTP196837 DDL196837 DNH196837 DXD196837 EGZ196837 EQV196837 FAR196837 FKN196837 FUJ196837 GEF196837 GOB196837 GXX196837 HHT196837 HRP196837 IBL196837 ILH196837 IVD196837 JEZ196837 JOV196837 JYR196837 KIN196837 KSJ196837 LCF196837 LMB196837 LVX196837 MFT196837 MPP196837 MZL196837 NJH196837 NTD196837 OCZ196837 OMV196837 OWR196837 PGN196837 PQJ196837 QAF196837 QKB196837 QTX196837 RDT196837 RNP196837 RXL196837 SHH196837 SRD196837 TAZ196837 TKV196837 TUR196837 UEN196837 UOJ196837 UYF196837 VIB196837 VRX196837 WBT196837 WLP196837 WVL196837 D262373 IZ262373 SV262373 ACR262373 AMN262373 AWJ262373 BGF262373 BQB262373 BZX262373 CJT262373 CTP262373 DDL262373 DNH262373 DXD262373 EGZ262373 EQV262373 FAR262373 FKN262373 FUJ262373 GEF262373 GOB262373 GXX262373 HHT262373 HRP262373 IBL262373 ILH262373 IVD262373 JEZ262373 JOV262373 JYR262373 KIN262373 KSJ262373 LCF262373 LMB262373 LVX262373 MFT262373 MPP262373 MZL262373 NJH262373 NTD262373 OCZ262373 OMV262373 OWR262373 PGN262373 PQJ262373 QAF262373 QKB262373 QTX262373 RDT262373 RNP262373 RXL262373 SHH262373 SRD262373 TAZ262373 TKV262373 TUR262373 UEN262373 UOJ262373 UYF262373 VIB262373 VRX262373 WBT262373 WLP262373 WVL262373 D327909 IZ327909 SV327909 ACR327909 AMN327909 AWJ327909 BGF327909 BQB327909 BZX327909 CJT327909 CTP327909 DDL327909 DNH327909 DXD327909 EGZ327909 EQV327909 FAR327909 FKN327909 FUJ327909 GEF327909 GOB327909 GXX327909 HHT327909 HRP327909 IBL327909 ILH327909 IVD327909 JEZ327909 JOV327909 JYR327909 KIN327909 KSJ327909 LCF327909 LMB327909 LVX327909 MFT327909 MPP327909 MZL327909 NJH327909 NTD327909 OCZ327909 OMV327909 OWR327909 PGN327909 PQJ327909 QAF327909 QKB327909 QTX327909 RDT327909 RNP327909 RXL327909 SHH327909 SRD327909 TAZ327909 TKV327909 TUR327909 UEN327909 UOJ327909 UYF327909 VIB327909 VRX327909 WBT327909 WLP327909 WVL327909 D393445 IZ393445 SV393445 ACR393445 AMN393445 AWJ393445 BGF393445 BQB393445 BZX393445 CJT393445 CTP393445 DDL393445 DNH393445 DXD393445 EGZ393445 EQV393445 FAR393445 FKN393445 FUJ393445 GEF393445 GOB393445 GXX393445 HHT393445 HRP393445 IBL393445 ILH393445 IVD393445 JEZ393445 JOV393445 JYR393445 KIN393445 KSJ393445 LCF393445 LMB393445 LVX393445 MFT393445 MPP393445 MZL393445 NJH393445 NTD393445 OCZ393445 OMV393445 OWR393445 PGN393445 PQJ393445 QAF393445 QKB393445 QTX393445 RDT393445 RNP393445 RXL393445 SHH393445 SRD393445 TAZ393445 TKV393445 TUR393445 UEN393445 UOJ393445 UYF393445 VIB393445 VRX393445 WBT393445 WLP393445 WVL393445 D458981 IZ458981 SV458981 ACR458981 AMN458981 AWJ458981 BGF458981 BQB458981 BZX458981 CJT458981 CTP458981 DDL458981 DNH458981 DXD458981 EGZ458981 EQV458981 FAR458981 FKN458981 FUJ458981 GEF458981 GOB458981 GXX458981 HHT458981 HRP458981 IBL458981 ILH458981 IVD458981 JEZ458981 JOV458981 JYR458981 KIN458981 KSJ458981 LCF458981 LMB458981 LVX458981 MFT458981 MPP458981 MZL458981 NJH458981 NTD458981 OCZ458981 OMV458981 OWR458981 PGN458981 PQJ458981 QAF458981 QKB458981 QTX458981 RDT458981 RNP458981 RXL458981 SHH458981 SRD458981 TAZ458981 TKV458981 TUR458981 UEN458981 UOJ458981 UYF458981 VIB458981 VRX458981 WBT458981 WLP458981 WVL458981 D524517 IZ524517 SV524517 ACR524517 AMN524517 AWJ524517 BGF524517 BQB524517 BZX524517 CJT524517 CTP524517 DDL524517 DNH524517 DXD524517 EGZ524517 EQV524517 FAR524517 FKN524517 FUJ524517 GEF524517 GOB524517 GXX524517 HHT524517 HRP524517 IBL524517 ILH524517 IVD524517 JEZ524517 JOV524517 JYR524517 KIN524517 KSJ524517 LCF524517 LMB524517 LVX524517 MFT524517 MPP524517 MZL524517 NJH524517 NTD524517 OCZ524517 OMV524517 OWR524517 PGN524517 PQJ524517 QAF524517 QKB524517 QTX524517 RDT524517 RNP524517 RXL524517 SHH524517 SRD524517 TAZ524517 TKV524517 TUR524517 UEN524517 UOJ524517 UYF524517 VIB524517 VRX524517 WBT524517 WLP524517 WVL524517 D590053 IZ590053 SV590053 ACR590053 AMN590053 AWJ590053 BGF590053 BQB590053 BZX590053 CJT590053 CTP590053 DDL590053 DNH590053 DXD590053 EGZ590053 EQV590053 FAR590053 FKN590053 FUJ590053 GEF590053 GOB590053 GXX590053 HHT590053 HRP590053 IBL590053 ILH590053 IVD590053 JEZ590053 JOV590053 JYR590053 KIN590053 KSJ590053 LCF590053 LMB590053 LVX590053 MFT590053 MPP590053 MZL590053 NJH590053 NTD590053 OCZ590053 OMV590053 OWR590053 PGN590053 PQJ590053 QAF590053 QKB590053 QTX590053 RDT590053 RNP590053 RXL590053 SHH590053 SRD590053 TAZ590053 TKV590053 TUR590053 UEN590053 UOJ590053 UYF590053 VIB590053 VRX590053 WBT590053 WLP590053 WVL590053 D655589 IZ655589 SV655589 ACR655589 AMN655589 AWJ655589 BGF655589 BQB655589 BZX655589 CJT655589 CTP655589 DDL655589 DNH655589 DXD655589 EGZ655589 EQV655589 FAR655589 FKN655589 FUJ655589 GEF655589 GOB655589 GXX655589 HHT655589 HRP655589 IBL655589 ILH655589 IVD655589 JEZ655589 JOV655589 JYR655589 KIN655589 KSJ655589 LCF655589 LMB655589 LVX655589 MFT655589 MPP655589 MZL655589 NJH655589 NTD655589 OCZ655589 OMV655589 OWR655589 PGN655589 PQJ655589 QAF655589 QKB655589 QTX655589 RDT655589 RNP655589 RXL655589 SHH655589 SRD655589 TAZ655589 TKV655589 TUR655589 UEN655589 UOJ655589 UYF655589 VIB655589 VRX655589 WBT655589 WLP655589 WVL655589 D721125 IZ721125 SV721125 ACR721125 AMN721125 AWJ721125 BGF721125 BQB721125 BZX721125 CJT721125 CTP721125 DDL721125 DNH721125 DXD721125 EGZ721125 EQV721125 FAR721125 FKN721125 FUJ721125 GEF721125 GOB721125 GXX721125 HHT721125 HRP721125 IBL721125 ILH721125 IVD721125 JEZ721125 JOV721125 JYR721125 KIN721125 KSJ721125 LCF721125 LMB721125 LVX721125 MFT721125 MPP721125 MZL721125 NJH721125 NTD721125 OCZ721125 OMV721125 OWR721125 PGN721125 PQJ721125 QAF721125 QKB721125 QTX721125 RDT721125 RNP721125 RXL721125 SHH721125 SRD721125 TAZ721125 TKV721125 TUR721125 UEN721125 UOJ721125 UYF721125 VIB721125 VRX721125 WBT721125 WLP721125 WVL721125 D786661 IZ786661 SV786661 ACR786661 AMN786661 AWJ786661 BGF786661 BQB786661 BZX786661 CJT786661 CTP786661 DDL786661 DNH786661 DXD786661 EGZ786661 EQV786661 FAR786661 FKN786661 FUJ786661 GEF786661 GOB786661 GXX786661 HHT786661 HRP786661 IBL786661 ILH786661 IVD786661 JEZ786661 JOV786661 JYR786661 KIN786661 KSJ786661 LCF786661 LMB786661 LVX786661 MFT786661 MPP786661 MZL786661 NJH786661 NTD786661 OCZ786661 OMV786661 OWR786661 PGN786661 PQJ786661 QAF786661 QKB786661 QTX786661 RDT786661 RNP786661 RXL786661 SHH786661 SRD786661 TAZ786661 TKV786661 TUR786661 UEN786661 UOJ786661 UYF786661 VIB786661 VRX786661 WBT786661 WLP786661 WVL786661 D852197 IZ852197 SV852197 ACR852197 AMN852197 AWJ852197 BGF852197 BQB852197 BZX852197 CJT852197 CTP852197 DDL852197 DNH852197 DXD852197 EGZ852197 EQV852197 FAR852197 FKN852197 FUJ852197 GEF852197 GOB852197 GXX852197 HHT852197 HRP852197 IBL852197 ILH852197 IVD852197 JEZ852197 JOV852197 JYR852197 KIN852197 KSJ852197 LCF852197 LMB852197 LVX852197 MFT852197 MPP852197 MZL852197 NJH852197 NTD852197 OCZ852197 OMV852197 OWR852197 PGN852197 PQJ852197 QAF852197 QKB852197 QTX852197 RDT852197 RNP852197 RXL852197 SHH852197 SRD852197 TAZ852197 TKV852197 TUR852197 UEN852197 UOJ852197 UYF852197 VIB852197 VRX852197 WBT852197 WLP852197 WVL852197 D917733 IZ917733 SV917733 ACR917733 AMN917733 AWJ917733 BGF917733 BQB917733 BZX917733 CJT917733 CTP917733 DDL917733 DNH917733 DXD917733 EGZ917733 EQV917733 FAR917733 FKN917733 FUJ917733 GEF917733 GOB917733 GXX917733 HHT917733 HRP917733 IBL917733 ILH917733 IVD917733 JEZ917733 JOV917733 JYR917733 KIN917733 KSJ917733 LCF917733 LMB917733 LVX917733 MFT917733 MPP917733 MZL917733 NJH917733 NTD917733 OCZ917733 OMV917733 OWR917733 PGN917733 PQJ917733 QAF917733 QKB917733 QTX917733 RDT917733 RNP917733 RXL917733 SHH917733 SRD917733 TAZ917733 TKV917733 TUR917733 UEN917733 UOJ917733 UYF917733 VIB917733 VRX917733 WBT917733 WLP917733 WVL917733 D983269 IZ983269 SV983269 ACR983269 AMN983269 AWJ983269 BGF983269 BQB983269 BZX983269 CJT983269 CTP983269 DDL983269 DNH983269 DXD983269 EGZ983269 EQV983269 FAR983269 FKN983269 FUJ983269 GEF983269 GOB983269 GXX983269 HHT983269 HRP983269 IBL983269 ILH983269 IVD983269 JEZ983269 JOV983269 JYR983269 KIN983269 KSJ983269 LCF983269 LMB983269 LVX983269 MFT983269 MPP983269 MZL983269 NJH983269 NTD983269 OCZ983269 OMV983269 OWR983269 PGN983269 PQJ983269 QAF983269 QKB983269 QTX983269 RDT983269 RNP983269 RXL983269 SHH983269 SRD983269 TAZ983269 TKV983269 TUR983269 UEN983269 UOJ983269 UYF983269 VIB983269 VRX983269 WBT983269 WLP983269 WVL983269" xr:uid="{D96200DA-19D9-4BA9-B565-40FC22DF3551}">
      <formula1>5</formula1>
      <formula2>5400</formula2>
    </dataValidation>
  </dataValidations>
  <pageMargins left="0.75" right="0.75" top="1" bottom="1" header="0.5" footer="0.5"/>
  <pageSetup orientation="portrait"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C5EA-3877-451B-8813-1F91AD0203AA}">
  <sheetPr>
    <tabColor indexed="11"/>
  </sheetPr>
  <dimension ref="B2:T235"/>
  <sheetViews>
    <sheetView showGridLines="0" zoomScale="55" zoomScaleNormal="55" workbookViewId="0">
      <selection activeCell="P68" sqref="P68"/>
    </sheetView>
  </sheetViews>
  <sheetFormatPr defaultRowHeight="24.95" customHeight="1" x14ac:dyDescent="0.2"/>
  <cols>
    <col min="1" max="1" width="9.140625" style="138"/>
    <col min="2" max="2" width="43.85546875" style="138" customWidth="1"/>
    <col min="3" max="3" width="27.140625" style="138" customWidth="1"/>
    <col min="4" max="18" width="15.7109375" style="138" customWidth="1"/>
    <col min="19" max="19" width="41.7109375" style="138" customWidth="1"/>
    <col min="20" max="20" width="15.140625" style="138" customWidth="1"/>
    <col min="21" max="257" width="9.140625" style="138"/>
    <col min="258" max="258" width="34.7109375" style="138" customWidth="1"/>
    <col min="259" max="259" width="20.85546875" style="138" customWidth="1"/>
    <col min="260" max="261" width="10.7109375" style="138" customWidth="1"/>
    <col min="262" max="262" width="11.5703125" style="138" customWidth="1"/>
    <col min="263" max="263" width="11" style="138" customWidth="1"/>
    <col min="264" max="264" width="11.140625" style="138" customWidth="1"/>
    <col min="265" max="265" width="11" style="138" customWidth="1"/>
    <col min="266" max="266" width="11.140625" style="138" customWidth="1"/>
    <col min="267" max="268" width="10.7109375" style="138" customWidth="1"/>
    <col min="269" max="270" width="10.85546875" style="138" customWidth="1"/>
    <col min="271" max="271" width="11" style="138" customWidth="1"/>
    <col min="272" max="272" width="13.28515625" style="138" bestFit="1" customWidth="1"/>
    <col min="273" max="273" width="11.5703125" style="138" bestFit="1" customWidth="1"/>
    <col min="274" max="274" width="13.85546875" style="138" bestFit="1" customWidth="1"/>
    <col min="275" max="275" width="16" style="138" bestFit="1" customWidth="1"/>
    <col min="276" max="276" width="15.140625" style="138" customWidth="1"/>
    <col min="277" max="513" width="9.140625" style="138"/>
    <col min="514" max="514" width="34.7109375" style="138" customWidth="1"/>
    <col min="515" max="515" width="20.85546875" style="138" customWidth="1"/>
    <col min="516" max="517" width="10.7109375" style="138" customWidth="1"/>
    <col min="518" max="518" width="11.5703125" style="138" customWidth="1"/>
    <col min="519" max="519" width="11" style="138" customWidth="1"/>
    <col min="520" max="520" width="11.140625" style="138" customWidth="1"/>
    <col min="521" max="521" width="11" style="138" customWidth="1"/>
    <col min="522" max="522" width="11.140625" style="138" customWidth="1"/>
    <col min="523" max="524" width="10.7109375" style="138" customWidth="1"/>
    <col min="525" max="526" width="10.85546875" style="138" customWidth="1"/>
    <col min="527" max="527" width="11" style="138" customWidth="1"/>
    <col min="528" max="528" width="13.28515625" style="138" bestFit="1" customWidth="1"/>
    <col min="529" max="529" width="11.5703125" style="138" bestFit="1" customWidth="1"/>
    <col min="530" max="530" width="13.85546875" style="138" bestFit="1" customWidth="1"/>
    <col min="531" max="531" width="16" style="138" bestFit="1" customWidth="1"/>
    <col min="532" max="532" width="15.140625" style="138" customWidth="1"/>
    <col min="533" max="769" width="9.140625" style="138"/>
    <col min="770" max="770" width="34.7109375" style="138" customWidth="1"/>
    <col min="771" max="771" width="20.85546875" style="138" customWidth="1"/>
    <col min="772" max="773" width="10.7109375" style="138" customWidth="1"/>
    <col min="774" max="774" width="11.5703125" style="138" customWidth="1"/>
    <col min="775" max="775" width="11" style="138" customWidth="1"/>
    <col min="776" max="776" width="11.140625" style="138" customWidth="1"/>
    <col min="777" max="777" width="11" style="138" customWidth="1"/>
    <col min="778" max="778" width="11.140625" style="138" customWidth="1"/>
    <col min="779" max="780" width="10.7109375" style="138" customWidth="1"/>
    <col min="781" max="782" width="10.85546875" style="138" customWidth="1"/>
    <col min="783" max="783" width="11" style="138" customWidth="1"/>
    <col min="784" max="784" width="13.28515625" style="138" bestFit="1" customWidth="1"/>
    <col min="785" max="785" width="11.5703125" style="138" bestFit="1" customWidth="1"/>
    <col min="786" max="786" width="13.85546875" style="138" bestFit="1" customWidth="1"/>
    <col min="787" max="787" width="16" style="138" bestFit="1" customWidth="1"/>
    <col min="788" max="788" width="15.140625" style="138" customWidth="1"/>
    <col min="789" max="1025" width="9.140625" style="138"/>
    <col min="1026" max="1026" width="34.7109375" style="138" customWidth="1"/>
    <col min="1027" max="1027" width="20.85546875" style="138" customWidth="1"/>
    <col min="1028" max="1029" width="10.7109375" style="138" customWidth="1"/>
    <col min="1030" max="1030" width="11.5703125" style="138" customWidth="1"/>
    <col min="1031" max="1031" width="11" style="138" customWidth="1"/>
    <col min="1032" max="1032" width="11.140625" style="138" customWidth="1"/>
    <col min="1033" max="1033" width="11" style="138" customWidth="1"/>
    <col min="1034" max="1034" width="11.140625" style="138" customWidth="1"/>
    <col min="1035" max="1036" width="10.7109375" style="138" customWidth="1"/>
    <col min="1037" max="1038" width="10.85546875" style="138" customWidth="1"/>
    <col min="1039" max="1039" width="11" style="138" customWidth="1"/>
    <col min="1040" max="1040" width="13.28515625" style="138" bestFit="1" customWidth="1"/>
    <col min="1041" max="1041" width="11.5703125" style="138" bestFit="1" customWidth="1"/>
    <col min="1042" max="1042" width="13.85546875" style="138" bestFit="1" customWidth="1"/>
    <col min="1043" max="1043" width="16" style="138" bestFit="1" customWidth="1"/>
    <col min="1044" max="1044" width="15.140625" style="138" customWidth="1"/>
    <col min="1045" max="1281" width="9.140625" style="138"/>
    <col min="1282" max="1282" width="34.7109375" style="138" customWidth="1"/>
    <col min="1283" max="1283" width="20.85546875" style="138" customWidth="1"/>
    <col min="1284" max="1285" width="10.7109375" style="138" customWidth="1"/>
    <col min="1286" max="1286" width="11.5703125" style="138" customWidth="1"/>
    <col min="1287" max="1287" width="11" style="138" customWidth="1"/>
    <col min="1288" max="1288" width="11.140625" style="138" customWidth="1"/>
    <col min="1289" max="1289" width="11" style="138" customWidth="1"/>
    <col min="1290" max="1290" width="11.140625" style="138" customWidth="1"/>
    <col min="1291" max="1292" width="10.7109375" style="138" customWidth="1"/>
    <col min="1293" max="1294" width="10.85546875" style="138" customWidth="1"/>
    <col min="1295" max="1295" width="11" style="138" customWidth="1"/>
    <col min="1296" max="1296" width="13.28515625" style="138" bestFit="1" customWidth="1"/>
    <col min="1297" max="1297" width="11.5703125" style="138" bestFit="1" customWidth="1"/>
    <col min="1298" max="1298" width="13.85546875" style="138" bestFit="1" customWidth="1"/>
    <col min="1299" max="1299" width="16" style="138" bestFit="1" customWidth="1"/>
    <col min="1300" max="1300" width="15.140625" style="138" customWidth="1"/>
    <col min="1301" max="1537" width="9.140625" style="138"/>
    <col min="1538" max="1538" width="34.7109375" style="138" customWidth="1"/>
    <col min="1539" max="1539" width="20.85546875" style="138" customWidth="1"/>
    <col min="1540" max="1541" width="10.7109375" style="138" customWidth="1"/>
    <col min="1542" max="1542" width="11.5703125" style="138" customWidth="1"/>
    <col min="1543" max="1543" width="11" style="138" customWidth="1"/>
    <col min="1544" max="1544" width="11.140625" style="138" customWidth="1"/>
    <col min="1545" max="1545" width="11" style="138" customWidth="1"/>
    <col min="1546" max="1546" width="11.140625" style="138" customWidth="1"/>
    <col min="1547" max="1548" width="10.7109375" style="138" customWidth="1"/>
    <col min="1549" max="1550" width="10.85546875" style="138" customWidth="1"/>
    <col min="1551" max="1551" width="11" style="138" customWidth="1"/>
    <col min="1552" max="1552" width="13.28515625" style="138" bestFit="1" customWidth="1"/>
    <col min="1553" max="1553" width="11.5703125" style="138" bestFit="1" customWidth="1"/>
    <col min="1554" max="1554" width="13.85546875" style="138" bestFit="1" customWidth="1"/>
    <col min="1555" max="1555" width="16" style="138" bestFit="1" customWidth="1"/>
    <col min="1556" max="1556" width="15.140625" style="138" customWidth="1"/>
    <col min="1557" max="1793" width="9.140625" style="138"/>
    <col min="1794" max="1794" width="34.7109375" style="138" customWidth="1"/>
    <col min="1795" max="1795" width="20.85546875" style="138" customWidth="1"/>
    <col min="1796" max="1797" width="10.7109375" style="138" customWidth="1"/>
    <col min="1798" max="1798" width="11.5703125" style="138" customWidth="1"/>
    <col min="1799" max="1799" width="11" style="138" customWidth="1"/>
    <col min="1800" max="1800" width="11.140625" style="138" customWidth="1"/>
    <col min="1801" max="1801" width="11" style="138" customWidth="1"/>
    <col min="1802" max="1802" width="11.140625" style="138" customWidth="1"/>
    <col min="1803" max="1804" width="10.7109375" style="138" customWidth="1"/>
    <col min="1805" max="1806" width="10.85546875" style="138" customWidth="1"/>
    <col min="1807" max="1807" width="11" style="138" customWidth="1"/>
    <col min="1808" max="1808" width="13.28515625" style="138" bestFit="1" customWidth="1"/>
    <col min="1809" max="1809" width="11.5703125" style="138" bestFit="1" customWidth="1"/>
    <col min="1810" max="1810" width="13.85546875" style="138" bestFit="1" customWidth="1"/>
    <col min="1811" max="1811" width="16" style="138" bestFit="1" customWidth="1"/>
    <col min="1812" max="1812" width="15.140625" style="138" customWidth="1"/>
    <col min="1813" max="2049" width="9.140625" style="138"/>
    <col min="2050" max="2050" width="34.7109375" style="138" customWidth="1"/>
    <col min="2051" max="2051" width="20.85546875" style="138" customWidth="1"/>
    <col min="2052" max="2053" width="10.7109375" style="138" customWidth="1"/>
    <col min="2054" max="2054" width="11.5703125" style="138" customWidth="1"/>
    <col min="2055" max="2055" width="11" style="138" customWidth="1"/>
    <col min="2056" max="2056" width="11.140625" style="138" customWidth="1"/>
    <col min="2057" max="2057" width="11" style="138" customWidth="1"/>
    <col min="2058" max="2058" width="11.140625" style="138" customWidth="1"/>
    <col min="2059" max="2060" width="10.7109375" style="138" customWidth="1"/>
    <col min="2061" max="2062" width="10.85546875" style="138" customWidth="1"/>
    <col min="2063" max="2063" width="11" style="138" customWidth="1"/>
    <col min="2064" max="2064" width="13.28515625" style="138" bestFit="1" customWidth="1"/>
    <col min="2065" max="2065" width="11.5703125" style="138" bestFit="1" customWidth="1"/>
    <col min="2066" max="2066" width="13.85546875" style="138" bestFit="1" customWidth="1"/>
    <col min="2067" max="2067" width="16" style="138" bestFit="1" customWidth="1"/>
    <col min="2068" max="2068" width="15.140625" style="138" customWidth="1"/>
    <col min="2069" max="2305" width="9.140625" style="138"/>
    <col min="2306" max="2306" width="34.7109375" style="138" customWidth="1"/>
    <col min="2307" max="2307" width="20.85546875" style="138" customWidth="1"/>
    <col min="2308" max="2309" width="10.7109375" style="138" customWidth="1"/>
    <col min="2310" max="2310" width="11.5703125" style="138" customWidth="1"/>
    <col min="2311" max="2311" width="11" style="138" customWidth="1"/>
    <col min="2312" max="2312" width="11.140625" style="138" customWidth="1"/>
    <col min="2313" max="2313" width="11" style="138" customWidth="1"/>
    <col min="2314" max="2314" width="11.140625" style="138" customWidth="1"/>
    <col min="2315" max="2316" width="10.7109375" style="138" customWidth="1"/>
    <col min="2317" max="2318" width="10.85546875" style="138" customWidth="1"/>
    <col min="2319" max="2319" width="11" style="138" customWidth="1"/>
    <col min="2320" max="2320" width="13.28515625" style="138" bestFit="1" customWidth="1"/>
    <col min="2321" max="2321" width="11.5703125" style="138" bestFit="1" customWidth="1"/>
    <col min="2322" max="2322" width="13.85546875" style="138" bestFit="1" customWidth="1"/>
    <col min="2323" max="2323" width="16" style="138" bestFit="1" customWidth="1"/>
    <col min="2324" max="2324" width="15.140625" style="138" customWidth="1"/>
    <col min="2325" max="2561" width="9.140625" style="138"/>
    <col min="2562" max="2562" width="34.7109375" style="138" customWidth="1"/>
    <col min="2563" max="2563" width="20.85546875" style="138" customWidth="1"/>
    <col min="2564" max="2565" width="10.7109375" style="138" customWidth="1"/>
    <col min="2566" max="2566" width="11.5703125" style="138" customWidth="1"/>
    <col min="2567" max="2567" width="11" style="138" customWidth="1"/>
    <col min="2568" max="2568" width="11.140625" style="138" customWidth="1"/>
    <col min="2569" max="2569" width="11" style="138" customWidth="1"/>
    <col min="2570" max="2570" width="11.140625" style="138" customWidth="1"/>
    <col min="2571" max="2572" width="10.7109375" style="138" customWidth="1"/>
    <col min="2573" max="2574" width="10.85546875" style="138" customWidth="1"/>
    <col min="2575" max="2575" width="11" style="138" customWidth="1"/>
    <col min="2576" max="2576" width="13.28515625" style="138" bestFit="1" customWidth="1"/>
    <col min="2577" max="2577" width="11.5703125" style="138" bestFit="1" customWidth="1"/>
    <col min="2578" max="2578" width="13.85546875" style="138" bestFit="1" customWidth="1"/>
    <col min="2579" max="2579" width="16" style="138" bestFit="1" customWidth="1"/>
    <col min="2580" max="2580" width="15.140625" style="138" customWidth="1"/>
    <col min="2581" max="2817" width="9.140625" style="138"/>
    <col min="2818" max="2818" width="34.7109375" style="138" customWidth="1"/>
    <col min="2819" max="2819" width="20.85546875" style="138" customWidth="1"/>
    <col min="2820" max="2821" width="10.7109375" style="138" customWidth="1"/>
    <col min="2822" max="2822" width="11.5703125" style="138" customWidth="1"/>
    <col min="2823" max="2823" width="11" style="138" customWidth="1"/>
    <col min="2824" max="2824" width="11.140625" style="138" customWidth="1"/>
    <col min="2825" max="2825" width="11" style="138" customWidth="1"/>
    <col min="2826" max="2826" width="11.140625" style="138" customWidth="1"/>
    <col min="2827" max="2828" width="10.7109375" style="138" customWidth="1"/>
    <col min="2829" max="2830" width="10.85546875" style="138" customWidth="1"/>
    <col min="2831" max="2831" width="11" style="138" customWidth="1"/>
    <col min="2832" max="2832" width="13.28515625" style="138" bestFit="1" customWidth="1"/>
    <col min="2833" max="2833" width="11.5703125" style="138" bestFit="1" customWidth="1"/>
    <col min="2834" max="2834" width="13.85546875" style="138" bestFit="1" customWidth="1"/>
    <col min="2835" max="2835" width="16" style="138" bestFit="1" customWidth="1"/>
    <col min="2836" max="2836" width="15.140625" style="138" customWidth="1"/>
    <col min="2837" max="3073" width="9.140625" style="138"/>
    <col min="3074" max="3074" width="34.7109375" style="138" customWidth="1"/>
    <col min="3075" max="3075" width="20.85546875" style="138" customWidth="1"/>
    <col min="3076" max="3077" width="10.7109375" style="138" customWidth="1"/>
    <col min="3078" max="3078" width="11.5703125" style="138" customWidth="1"/>
    <col min="3079" max="3079" width="11" style="138" customWidth="1"/>
    <col min="3080" max="3080" width="11.140625" style="138" customWidth="1"/>
    <col min="3081" max="3081" width="11" style="138" customWidth="1"/>
    <col min="3082" max="3082" width="11.140625" style="138" customWidth="1"/>
    <col min="3083" max="3084" width="10.7109375" style="138" customWidth="1"/>
    <col min="3085" max="3086" width="10.85546875" style="138" customWidth="1"/>
    <col min="3087" max="3087" width="11" style="138" customWidth="1"/>
    <col min="3088" max="3088" width="13.28515625" style="138" bestFit="1" customWidth="1"/>
    <col min="3089" max="3089" width="11.5703125" style="138" bestFit="1" customWidth="1"/>
    <col min="3090" max="3090" width="13.85546875" style="138" bestFit="1" customWidth="1"/>
    <col min="3091" max="3091" width="16" style="138" bestFit="1" customWidth="1"/>
    <col min="3092" max="3092" width="15.140625" style="138" customWidth="1"/>
    <col min="3093" max="3329" width="9.140625" style="138"/>
    <col min="3330" max="3330" width="34.7109375" style="138" customWidth="1"/>
    <col min="3331" max="3331" width="20.85546875" style="138" customWidth="1"/>
    <col min="3332" max="3333" width="10.7109375" style="138" customWidth="1"/>
    <col min="3334" max="3334" width="11.5703125" style="138" customWidth="1"/>
    <col min="3335" max="3335" width="11" style="138" customWidth="1"/>
    <col min="3336" max="3336" width="11.140625" style="138" customWidth="1"/>
    <col min="3337" max="3337" width="11" style="138" customWidth="1"/>
    <col min="3338" max="3338" width="11.140625" style="138" customWidth="1"/>
    <col min="3339" max="3340" width="10.7109375" style="138" customWidth="1"/>
    <col min="3341" max="3342" width="10.85546875" style="138" customWidth="1"/>
    <col min="3343" max="3343" width="11" style="138" customWidth="1"/>
    <col min="3344" max="3344" width="13.28515625" style="138" bestFit="1" customWidth="1"/>
    <col min="3345" max="3345" width="11.5703125" style="138" bestFit="1" customWidth="1"/>
    <col min="3346" max="3346" width="13.85546875" style="138" bestFit="1" customWidth="1"/>
    <col min="3347" max="3347" width="16" style="138" bestFit="1" customWidth="1"/>
    <col min="3348" max="3348" width="15.140625" style="138" customWidth="1"/>
    <col min="3349" max="3585" width="9.140625" style="138"/>
    <col min="3586" max="3586" width="34.7109375" style="138" customWidth="1"/>
    <col min="3587" max="3587" width="20.85546875" style="138" customWidth="1"/>
    <col min="3588" max="3589" width="10.7109375" style="138" customWidth="1"/>
    <col min="3590" max="3590" width="11.5703125" style="138" customWidth="1"/>
    <col min="3591" max="3591" width="11" style="138" customWidth="1"/>
    <col min="3592" max="3592" width="11.140625" style="138" customWidth="1"/>
    <col min="3593" max="3593" width="11" style="138" customWidth="1"/>
    <col min="3594" max="3594" width="11.140625" style="138" customWidth="1"/>
    <col min="3595" max="3596" width="10.7109375" style="138" customWidth="1"/>
    <col min="3597" max="3598" width="10.85546875" style="138" customWidth="1"/>
    <col min="3599" max="3599" width="11" style="138" customWidth="1"/>
    <col min="3600" max="3600" width="13.28515625" style="138" bestFit="1" customWidth="1"/>
    <col min="3601" max="3601" width="11.5703125" style="138" bestFit="1" customWidth="1"/>
    <col min="3602" max="3602" width="13.85546875" style="138" bestFit="1" customWidth="1"/>
    <col min="3603" max="3603" width="16" style="138" bestFit="1" customWidth="1"/>
    <col min="3604" max="3604" width="15.140625" style="138" customWidth="1"/>
    <col min="3605" max="3841" width="9.140625" style="138"/>
    <col min="3842" max="3842" width="34.7109375" style="138" customWidth="1"/>
    <col min="3843" max="3843" width="20.85546875" style="138" customWidth="1"/>
    <col min="3844" max="3845" width="10.7109375" style="138" customWidth="1"/>
    <col min="3846" max="3846" width="11.5703125" style="138" customWidth="1"/>
    <col min="3847" max="3847" width="11" style="138" customWidth="1"/>
    <col min="3848" max="3848" width="11.140625" style="138" customWidth="1"/>
    <col min="3849" max="3849" width="11" style="138" customWidth="1"/>
    <col min="3850" max="3850" width="11.140625" style="138" customWidth="1"/>
    <col min="3851" max="3852" width="10.7109375" style="138" customWidth="1"/>
    <col min="3853" max="3854" width="10.85546875" style="138" customWidth="1"/>
    <col min="3855" max="3855" width="11" style="138" customWidth="1"/>
    <col min="3856" max="3856" width="13.28515625" style="138" bestFit="1" customWidth="1"/>
    <col min="3857" max="3857" width="11.5703125" style="138" bestFit="1" customWidth="1"/>
    <col min="3858" max="3858" width="13.85546875" style="138" bestFit="1" customWidth="1"/>
    <col min="3859" max="3859" width="16" style="138" bestFit="1" customWidth="1"/>
    <col min="3860" max="3860" width="15.140625" style="138" customWidth="1"/>
    <col min="3861" max="4097" width="9.140625" style="138"/>
    <col min="4098" max="4098" width="34.7109375" style="138" customWidth="1"/>
    <col min="4099" max="4099" width="20.85546875" style="138" customWidth="1"/>
    <col min="4100" max="4101" width="10.7109375" style="138" customWidth="1"/>
    <col min="4102" max="4102" width="11.5703125" style="138" customWidth="1"/>
    <col min="4103" max="4103" width="11" style="138" customWidth="1"/>
    <col min="4104" max="4104" width="11.140625" style="138" customWidth="1"/>
    <col min="4105" max="4105" width="11" style="138" customWidth="1"/>
    <col min="4106" max="4106" width="11.140625" style="138" customWidth="1"/>
    <col min="4107" max="4108" width="10.7109375" style="138" customWidth="1"/>
    <col min="4109" max="4110" width="10.85546875" style="138" customWidth="1"/>
    <col min="4111" max="4111" width="11" style="138" customWidth="1"/>
    <col min="4112" max="4112" width="13.28515625" style="138" bestFit="1" customWidth="1"/>
    <col min="4113" max="4113" width="11.5703125" style="138" bestFit="1" customWidth="1"/>
    <col min="4114" max="4114" width="13.85546875" style="138" bestFit="1" customWidth="1"/>
    <col min="4115" max="4115" width="16" style="138" bestFit="1" customWidth="1"/>
    <col min="4116" max="4116" width="15.140625" style="138" customWidth="1"/>
    <col min="4117" max="4353" width="9.140625" style="138"/>
    <col min="4354" max="4354" width="34.7109375" style="138" customWidth="1"/>
    <col min="4355" max="4355" width="20.85546875" style="138" customWidth="1"/>
    <col min="4356" max="4357" width="10.7109375" style="138" customWidth="1"/>
    <col min="4358" max="4358" width="11.5703125" style="138" customWidth="1"/>
    <col min="4359" max="4359" width="11" style="138" customWidth="1"/>
    <col min="4360" max="4360" width="11.140625" style="138" customWidth="1"/>
    <col min="4361" max="4361" width="11" style="138" customWidth="1"/>
    <col min="4362" max="4362" width="11.140625" style="138" customWidth="1"/>
    <col min="4363" max="4364" width="10.7109375" style="138" customWidth="1"/>
    <col min="4365" max="4366" width="10.85546875" style="138" customWidth="1"/>
    <col min="4367" max="4367" width="11" style="138" customWidth="1"/>
    <col min="4368" max="4368" width="13.28515625" style="138" bestFit="1" customWidth="1"/>
    <col min="4369" max="4369" width="11.5703125" style="138" bestFit="1" customWidth="1"/>
    <col min="4370" max="4370" width="13.85546875" style="138" bestFit="1" customWidth="1"/>
    <col min="4371" max="4371" width="16" style="138" bestFit="1" customWidth="1"/>
    <col min="4372" max="4372" width="15.140625" style="138" customWidth="1"/>
    <col min="4373" max="4609" width="9.140625" style="138"/>
    <col min="4610" max="4610" width="34.7109375" style="138" customWidth="1"/>
    <col min="4611" max="4611" width="20.85546875" style="138" customWidth="1"/>
    <col min="4612" max="4613" width="10.7109375" style="138" customWidth="1"/>
    <col min="4614" max="4614" width="11.5703125" style="138" customWidth="1"/>
    <col min="4615" max="4615" width="11" style="138" customWidth="1"/>
    <col min="4616" max="4616" width="11.140625" style="138" customWidth="1"/>
    <col min="4617" max="4617" width="11" style="138" customWidth="1"/>
    <col min="4618" max="4618" width="11.140625" style="138" customWidth="1"/>
    <col min="4619" max="4620" width="10.7109375" style="138" customWidth="1"/>
    <col min="4621" max="4622" width="10.85546875" style="138" customWidth="1"/>
    <col min="4623" max="4623" width="11" style="138" customWidth="1"/>
    <col min="4624" max="4624" width="13.28515625" style="138" bestFit="1" customWidth="1"/>
    <col min="4625" max="4625" width="11.5703125" style="138" bestFit="1" customWidth="1"/>
    <col min="4626" max="4626" width="13.85546875" style="138" bestFit="1" customWidth="1"/>
    <col min="4627" max="4627" width="16" style="138" bestFit="1" customWidth="1"/>
    <col min="4628" max="4628" width="15.140625" style="138" customWidth="1"/>
    <col min="4629" max="4865" width="9.140625" style="138"/>
    <col min="4866" max="4866" width="34.7109375" style="138" customWidth="1"/>
    <col min="4867" max="4867" width="20.85546875" style="138" customWidth="1"/>
    <col min="4868" max="4869" width="10.7109375" style="138" customWidth="1"/>
    <col min="4870" max="4870" width="11.5703125" style="138" customWidth="1"/>
    <col min="4871" max="4871" width="11" style="138" customWidth="1"/>
    <col min="4872" max="4872" width="11.140625" style="138" customWidth="1"/>
    <col min="4873" max="4873" width="11" style="138" customWidth="1"/>
    <col min="4874" max="4874" width="11.140625" style="138" customWidth="1"/>
    <col min="4875" max="4876" width="10.7109375" style="138" customWidth="1"/>
    <col min="4877" max="4878" width="10.85546875" style="138" customWidth="1"/>
    <col min="4879" max="4879" width="11" style="138" customWidth="1"/>
    <col min="4880" max="4880" width="13.28515625" style="138" bestFit="1" customWidth="1"/>
    <col min="4881" max="4881" width="11.5703125" style="138" bestFit="1" customWidth="1"/>
    <col min="4882" max="4882" width="13.85546875" style="138" bestFit="1" customWidth="1"/>
    <col min="4883" max="4883" width="16" style="138" bestFit="1" customWidth="1"/>
    <col min="4884" max="4884" width="15.140625" style="138" customWidth="1"/>
    <col min="4885" max="5121" width="9.140625" style="138"/>
    <col min="5122" max="5122" width="34.7109375" style="138" customWidth="1"/>
    <col min="5123" max="5123" width="20.85546875" style="138" customWidth="1"/>
    <col min="5124" max="5125" width="10.7109375" style="138" customWidth="1"/>
    <col min="5126" max="5126" width="11.5703125" style="138" customWidth="1"/>
    <col min="5127" max="5127" width="11" style="138" customWidth="1"/>
    <col min="5128" max="5128" width="11.140625" style="138" customWidth="1"/>
    <col min="5129" max="5129" width="11" style="138" customWidth="1"/>
    <col min="5130" max="5130" width="11.140625" style="138" customWidth="1"/>
    <col min="5131" max="5132" width="10.7109375" style="138" customWidth="1"/>
    <col min="5133" max="5134" width="10.85546875" style="138" customWidth="1"/>
    <col min="5135" max="5135" width="11" style="138" customWidth="1"/>
    <col min="5136" max="5136" width="13.28515625" style="138" bestFit="1" customWidth="1"/>
    <col min="5137" max="5137" width="11.5703125" style="138" bestFit="1" customWidth="1"/>
    <col min="5138" max="5138" width="13.85546875" style="138" bestFit="1" customWidth="1"/>
    <col min="5139" max="5139" width="16" style="138" bestFit="1" customWidth="1"/>
    <col min="5140" max="5140" width="15.140625" style="138" customWidth="1"/>
    <col min="5141" max="5377" width="9.140625" style="138"/>
    <col min="5378" max="5378" width="34.7109375" style="138" customWidth="1"/>
    <col min="5379" max="5379" width="20.85546875" style="138" customWidth="1"/>
    <col min="5380" max="5381" width="10.7109375" style="138" customWidth="1"/>
    <col min="5382" max="5382" width="11.5703125" style="138" customWidth="1"/>
    <col min="5383" max="5383" width="11" style="138" customWidth="1"/>
    <col min="5384" max="5384" width="11.140625" style="138" customWidth="1"/>
    <col min="5385" max="5385" width="11" style="138" customWidth="1"/>
    <col min="5386" max="5386" width="11.140625" style="138" customWidth="1"/>
    <col min="5387" max="5388" width="10.7109375" style="138" customWidth="1"/>
    <col min="5389" max="5390" width="10.85546875" style="138" customWidth="1"/>
    <col min="5391" max="5391" width="11" style="138" customWidth="1"/>
    <col min="5392" max="5392" width="13.28515625" style="138" bestFit="1" customWidth="1"/>
    <col min="5393" max="5393" width="11.5703125" style="138" bestFit="1" customWidth="1"/>
    <col min="5394" max="5394" width="13.85546875" style="138" bestFit="1" customWidth="1"/>
    <col min="5395" max="5395" width="16" style="138" bestFit="1" customWidth="1"/>
    <col min="5396" max="5396" width="15.140625" style="138" customWidth="1"/>
    <col min="5397" max="5633" width="9.140625" style="138"/>
    <col min="5634" max="5634" width="34.7109375" style="138" customWidth="1"/>
    <col min="5635" max="5635" width="20.85546875" style="138" customWidth="1"/>
    <col min="5636" max="5637" width="10.7109375" style="138" customWidth="1"/>
    <col min="5638" max="5638" width="11.5703125" style="138" customWidth="1"/>
    <col min="5639" max="5639" width="11" style="138" customWidth="1"/>
    <col min="5640" max="5640" width="11.140625" style="138" customWidth="1"/>
    <col min="5641" max="5641" width="11" style="138" customWidth="1"/>
    <col min="5642" max="5642" width="11.140625" style="138" customWidth="1"/>
    <col min="5643" max="5644" width="10.7109375" style="138" customWidth="1"/>
    <col min="5645" max="5646" width="10.85546875" style="138" customWidth="1"/>
    <col min="5647" max="5647" width="11" style="138" customWidth="1"/>
    <col min="5648" max="5648" width="13.28515625" style="138" bestFit="1" customWidth="1"/>
    <col min="5649" max="5649" width="11.5703125" style="138" bestFit="1" customWidth="1"/>
    <col min="5650" max="5650" width="13.85546875" style="138" bestFit="1" customWidth="1"/>
    <col min="5651" max="5651" width="16" style="138" bestFit="1" customWidth="1"/>
    <col min="5652" max="5652" width="15.140625" style="138" customWidth="1"/>
    <col min="5653" max="5889" width="9.140625" style="138"/>
    <col min="5890" max="5890" width="34.7109375" style="138" customWidth="1"/>
    <col min="5891" max="5891" width="20.85546875" style="138" customWidth="1"/>
    <col min="5892" max="5893" width="10.7109375" style="138" customWidth="1"/>
    <col min="5894" max="5894" width="11.5703125" style="138" customWidth="1"/>
    <col min="5895" max="5895" width="11" style="138" customWidth="1"/>
    <col min="5896" max="5896" width="11.140625" style="138" customWidth="1"/>
    <col min="5897" max="5897" width="11" style="138" customWidth="1"/>
    <col min="5898" max="5898" width="11.140625" style="138" customWidth="1"/>
    <col min="5899" max="5900" width="10.7109375" style="138" customWidth="1"/>
    <col min="5901" max="5902" width="10.85546875" style="138" customWidth="1"/>
    <col min="5903" max="5903" width="11" style="138" customWidth="1"/>
    <col min="5904" max="5904" width="13.28515625" style="138" bestFit="1" customWidth="1"/>
    <col min="5905" max="5905" width="11.5703125" style="138" bestFit="1" customWidth="1"/>
    <col min="5906" max="5906" width="13.85546875" style="138" bestFit="1" customWidth="1"/>
    <col min="5907" max="5907" width="16" style="138" bestFit="1" customWidth="1"/>
    <col min="5908" max="5908" width="15.140625" style="138" customWidth="1"/>
    <col min="5909" max="6145" width="9.140625" style="138"/>
    <col min="6146" max="6146" width="34.7109375" style="138" customWidth="1"/>
    <col min="6147" max="6147" width="20.85546875" style="138" customWidth="1"/>
    <col min="6148" max="6149" width="10.7109375" style="138" customWidth="1"/>
    <col min="6150" max="6150" width="11.5703125" style="138" customWidth="1"/>
    <col min="6151" max="6151" width="11" style="138" customWidth="1"/>
    <col min="6152" max="6152" width="11.140625" style="138" customWidth="1"/>
    <col min="6153" max="6153" width="11" style="138" customWidth="1"/>
    <col min="6154" max="6154" width="11.140625" style="138" customWidth="1"/>
    <col min="6155" max="6156" width="10.7109375" style="138" customWidth="1"/>
    <col min="6157" max="6158" width="10.85546875" style="138" customWidth="1"/>
    <col min="6159" max="6159" width="11" style="138" customWidth="1"/>
    <col min="6160" max="6160" width="13.28515625" style="138" bestFit="1" customWidth="1"/>
    <col min="6161" max="6161" width="11.5703125" style="138" bestFit="1" customWidth="1"/>
    <col min="6162" max="6162" width="13.85546875" style="138" bestFit="1" customWidth="1"/>
    <col min="6163" max="6163" width="16" style="138" bestFit="1" customWidth="1"/>
    <col min="6164" max="6164" width="15.140625" style="138" customWidth="1"/>
    <col min="6165" max="6401" width="9.140625" style="138"/>
    <col min="6402" max="6402" width="34.7109375" style="138" customWidth="1"/>
    <col min="6403" max="6403" width="20.85546875" style="138" customWidth="1"/>
    <col min="6404" max="6405" width="10.7109375" style="138" customWidth="1"/>
    <col min="6406" max="6406" width="11.5703125" style="138" customWidth="1"/>
    <col min="6407" max="6407" width="11" style="138" customWidth="1"/>
    <col min="6408" max="6408" width="11.140625" style="138" customWidth="1"/>
    <col min="6409" max="6409" width="11" style="138" customWidth="1"/>
    <col min="6410" max="6410" width="11.140625" style="138" customWidth="1"/>
    <col min="6411" max="6412" width="10.7109375" style="138" customWidth="1"/>
    <col min="6413" max="6414" width="10.85546875" style="138" customWidth="1"/>
    <col min="6415" max="6415" width="11" style="138" customWidth="1"/>
    <col min="6416" max="6416" width="13.28515625" style="138" bestFit="1" customWidth="1"/>
    <col min="6417" max="6417" width="11.5703125" style="138" bestFit="1" customWidth="1"/>
    <col min="6418" max="6418" width="13.85546875" style="138" bestFit="1" customWidth="1"/>
    <col min="6419" max="6419" width="16" style="138" bestFit="1" customWidth="1"/>
    <col min="6420" max="6420" width="15.140625" style="138" customWidth="1"/>
    <col min="6421" max="6657" width="9.140625" style="138"/>
    <col min="6658" max="6658" width="34.7109375" style="138" customWidth="1"/>
    <col min="6659" max="6659" width="20.85546875" style="138" customWidth="1"/>
    <col min="6660" max="6661" width="10.7109375" style="138" customWidth="1"/>
    <col min="6662" max="6662" width="11.5703125" style="138" customWidth="1"/>
    <col min="6663" max="6663" width="11" style="138" customWidth="1"/>
    <col min="6664" max="6664" width="11.140625" style="138" customWidth="1"/>
    <col min="6665" max="6665" width="11" style="138" customWidth="1"/>
    <col min="6666" max="6666" width="11.140625" style="138" customWidth="1"/>
    <col min="6667" max="6668" width="10.7109375" style="138" customWidth="1"/>
    <col min="6669" max="6670" width="10.85546875" style="138" customWidth="1"/>
    <col min="6671" max="6671" width="11" style="138" customWidth="1"/>
    <col min="6672" max="6672" width="13.28515625" style="138" bestFit="1" customWidth="1"/>
    <col min="6673" max="6673" width="11.5703125" style="138" bestFit="1" customWidth="1"/>
    <col min="6674" max="6674" width="13.85546875" style="138" bestFit="1" customWidth="1"/>
    <col min="6675" max="6675" width="16" style="138" bestFit="1" customWidth="1"/>
    <col min="6676" max="6676" width="15.140625" style="138" customWidth="1"/>
    <col min="6677" max="6913" width="9.140625" style="138"/>
    <col min="6914" max="6914" width="34.7109375" style="138" customWidth="1"/>
    <col min="6915" max="6915" width="20.85546875" style="138" customWidth="1"/>
    <col min="6916" max="6917" width="10.7109375" style="138" customWidth="1"/>
    <col min="6918" max="6918" width="11.5703125" style="138" customWidth="1"/>
    <col min="6919" max="6919" width="11" style="138" customWidth="1"/>
    <col min="6920" max="6920" width="11.140625" style="138" customWidth="1"/>
    <col min="6921" max="6921" width="11" style="138" customWidth="1"/>
    <col min="6922" max="6922" width="11.140625" style="138" customWidth="1"/>
    <col min="6923" max="6924" width="10.7109375" style="138" customWidth="1"/>
    <col min="6925" max="6926" width="10.85546875" style="138" customWidth="1"/>
    <col min="6927" max="6927" width="11" style="138" customWidth="1"/>
    <col min="6928" max="6928" width="13.28515625" style="138" bestFit="1" customWidth="1"/>
    <col min="6929" max="6929" width="11.5703125" style="138" bestFit="1" customWidth="1"/>
    <col min="6930" max="6930" width="13.85546875" style="138" bestFit="1" customWidth="1"/>
    <col min="6931" max="6931" width="16" style="138" bestFit="1" customWidth="1"/>
    <col min="6932" max="6932" width="15.140625" style="138" customWidth="1"/>
    <col min="6933" max="7169" width="9.140625" style="138"/>
    <col min="7170" max="7170" width="34.7109375" style="138" customWidth="1"/>
    <col min="7171" max="7171" width="20.85546875" style="138" customWidth="1"/>
    <col min="7172" max="7173" width="10.7109375" style="138" customWidth="1"/>
    <col min="7174" max="7174" width="11.5703125" style="138" customWidth="1"/>
    <col min="7175" max="7175" width="11" style="138" customWidth="1"/>
    <col min="7176" max="7176" width="11.140625" style="138" customWidth="1"/>
    <col min="7177" max="7177" width="11" style="138" customWidth="1"/>
    <col min="7178" max="7178" width="11.140625" style="138" customWidth="1"/>
    <col min="7179" max="7180" width="10.7109375" style="138" customWidth="1"/>
    <col min="7181" max="7182" width="10.85546875" style="138" customWidth="1"/>
    <col min="7183" max="7183" width="11" style="138" customWidth="1"/>
    <col min="7184" max="7184" width="13.28515625" style="138" bestFit="1" customWidth="1"/>
    <col min="7185" max="7185" width="11.5703125" style="138" bestFit="1" customWidth="1"/>
    <col min="7186" max="7186" width="13.85546875" style="138" bestFit="1" customWidth="1"/>
    <col min="7187" max="7187" width="16" style="138" bestFit="1" customWidth="1"/>
    <col min="7188" max="7188" width="15.140625" style="138" customWidth="1"/>
    <col min="7189" max="7425" width="9.140625" style="138"/>
    <col min="7426" max="7426" width="34.7109375" style="138" customWidth="1"/>
    <col min="7427" max="7427" width="20.85546875" style="138" customWidth="1"/>
    <col min="7428" max="7429" width="10.7109375" style="138" customWidth="1"/>
    <col min="7430" max="7430" width="11.5703125" style="138" customWidth="1"/>
    <col min="7431" max="7431" width="11" style="138" customWidth="1"/>
    <col min="7432" max="7432" width="11.140625" style="138" customWidth="1"/>
    <col min="7433" max="7433" width="11" style="138" customWidth="1"/>
    <col min="7434" max="7434" width="11.140625" style="138" customWidth="1"/>
    <col min="7435" max="7436" width="10.7109375" style="138" customWidth="1"/>
    <col min="7437" max="7438" width="10.85546875" style="138" customWidth="1"/>
    <col min="7439" max="7439" width="11" style="138" customWidth="1"/>
    <col min="7440" max="7440" width="13.28515625" style="138" bestFit="1" customWidth="1"/>
    <col min="7441" max="7441" width="11.5703125" style="138" bestFit="1" customWidth="1"/>
    <col min="7442" max="7442" width="13.85546875" style="138" bestFit="1" customWidth="1"/>
    <col min="7443" max="7443" width="16" style="138" bestFit="1" customWidth="1"/>
    <col min="7444" max="7444" width="15.140625" style="138" customWidth="1"/>
    <col min="7445" max="7681" width="9.140625" style="138"/>
    <col min="7682" max="7682" width="34.7109375" style="138" customWidth="1"/>
    <col min="7683" max="7683" width="20.85546875" style="138" customWidth="1"/>
    <col min="7684" max="7685" width="10.7109375" style="138" customWidth="1"/>
    <col min="7686" max="7686" width="11.5703125" style="138" customWidth="1"/>
    <col min="7687" max="7687" width="11" style="138" customWidth="1"/>
    <col min="7688" max="7688" width="11.140625" style="138" customWidth="1"/>
    <col min="7689" max="7689" width="11" style="138" customWidth="1"/>
    <col min="7690" max="7690" width="11.140625" style="138" customWidth="1"/>
    <col min="7691" max="7692" width="10.7109375" style="138" customWidth="1"/>
    <col min="7693" max="7694" width="10.85546875" style="138" customWidth="1"/>
    <col min="7695" max="7695" width="11" style="138" customWidth="1"/>
    <col min="7696" max="7696" width="13.28515625" style="138" bestFit="1" customWidth="1"/>
    <col min="7697" max="7697" width="11.5703125" style="138" bestFit="1" customWidth="1"/>
    <col min="7698" max="7698" width="13.85546875" style="138" bestFit="1" customWidth="1"/>
    <col min="7699" max="7699" width="16" style="138" bestFit="1" customWidth="1"/>
    <col min="7700" max="7700" width="15.140625" style="138" customWidth="1"/>
    <col min="7701" max="7937" width="9.140625" style="138"/>
    <col min="7938" max="7938" width="34.7109375" style="138" customWidth="1"/>
    <col min="7939" max="7939" width="20.85546875" style="138" customWidth="1"/>
    <col min="7940" max="7941" width="10.7109375" style="138" customWidth="1"/>
    <col min="7942" max="7942" width="11.5703125" style="138" customWidth="1"/>
    <col min="7943" max="7943" width="11" style="138" customWidth="1"/>
    <col min="7944" max="7944" width="11.140625" style="138" customWidth="1"/>
    <col min="7945" max="7945" width="11" style="138" customWidth="1"/>
    <col min="7946" max="7946" width="11.140625" style="138" customWidth="1"/>
    <col min="7947" max="7948" width="10.7109375" style="138" customWidth="1"/>
    <col min="7949" max="7950" width="10.85546875" style="138" customWidth="1"/>
    <col min="7951" max="7951" width="11" style="138" customWidth="1"/>
    <col min="7952" max="7952" width="13.28515625" style="138" bestFit="1" customWidth="1"/>
    <col min="7953" max="7953" width="11.5703125" style="138" bestFit="1" customWidth="1"/>
    <col min="7954" max="7954" width="13.85546875" style="138" bestFit="1" customWidth="1"/>
    <col min="7955" max="7955" width="16" style="138" bestFit="1" customWidth="1"/>
    <col min="7956" max="7956" width="15.140625" style="138" customWidth="1"/>
    <col min="7957" max="8193" width="9.140625" style="138"/>
    <col min="8194" max="8194" width="34.7109375" style="138" customWidth="1"/>
    <col min="8195" max="8195" width="20.85546875" style="138" customWidth="1"/>
    <col min="8196" max="8197" width="10.7109375" style="138" customWidth="1"/>
    <col min="8198" max="8198" width="11.5703125" style="138" customWidth="1"/>
    <col min="8199" max="8199" width="11" style="138" customWidth="1"/>
    <col min="8200" max="8200" width="11.140625" style="138" customWidth="1"/>
    <col min="8201" max="8201" width="11" style="138" customWidth="1"/>
    <col min="8202" max="8202" width="11.140625" style="138" customWidth="1"/>
    <col min="8203" max="8204" width="10.7109375" style="138" customWidth="1"/>
    <col min="8205" max="8206" width="10.85546875" style="138" customWidth="1"/>
    <col min="8207" max="8207" width="11" style="138" customWidth="1"/>
    <col min="8208" max="8208" width="13.28515625" style="138" bestFit="1" customWidth="1"/>
    <col min="8209" max="8209" width="11.5703125" style="138" bestFit="1" customWidth="1"/>
    <col min="8210" max="8210" width="13.85546875" style="138" bestFit="1" customWidth="1"/>
    <col min="8211" max="8211" width="16" style="138" bestFit="1" customWidth="1"/>
    <col min="8212" max="8212" width="15.140625" style="138" customWidth="1"/>
    <col min="8213" max="8449" width="9.140625" style="138"/>
    <col min="8450" max="8450" width="34.7109375" style="138" customWidth="1"/>
    <col min="8451" max="8451" width="20.85546875" style="138" customWidth="1"/>
    <col min="8452" max="8453" width="10.7109375" style="138" customWidth="1"/>
    <col min="8454" max="8454" width="11.5703125" style="138" customWidth="1"/>
    <col min="8455" max="8455" width="11" style="138" customWidth="1"/>
    <col min="8456" max="8456" width="11.140625" style="138" customWidth="1"/>
    <col min="8457" max="8457" width="11" style="138" customWidth="1"/>
    <col min="8458" max="8458" width="11.140625" style="138" customWidth="1"/>
    <col min="8459" max="8460" width="10.7109375" style="138" customWidth="1"/>
    <col min="8461" max="8462" width="10.85546875" style="138" customWidth="1"/>
    <col min="8463" max="8463" width="11" style="138" customWidth="1"/>
    <col min="8464" max="8464" width="13.28515625" style="138" bestFit="1" customWidth="1"/>
    <col min="8465" max="8465" width="11.5703125" style="138" bestFit="1" customWidth="1"/>
    <col min="8466" max="8466" width="13.85546875" style="138" bestFit="1" customWidth="1"/>
    <col min="8467" max="8467" width="16" style="138" bestFit="1" customWidth="1"/>
    <col min="8468" max="8468" width="15.140625" style="138" customWidth="1"/>
    <col min="8469" max="8705" width="9.140625" style="138"/>
    <col min="8706" max="8706" width="34.7109375" style="138" customWidth="1"/>
    <col min="8707" max="8707" width="20.85546875" style="138" customWidth="1"/>
    <col min="8708" max="8709" width="10.7109375" style="138" customWidth="1"/>
    <col min="8710" max="8710" width="11.5703125" style="138" customWidth="1"/>
    <col min="8711" max="8711" width="11" style="138" customWidth="1"/>
    <col min="8712" max="8712" width="11.140625" style="138" customWidth="1"/>
    <col min="8713" max="8713" width="11" style="138" customWidth="1"/>
    <col min="8714" max="8714" width="11.140625" style="138" customWidth="1"/>
    <col min="8715" max="8716" width="10.7109375" style="138" customWidth="1"/>
    <col min="8717" max="8718" width="10.85546875" style="138" customWidth="1"/>
    <col min="8719" max="8719" width="11" style="138" customWidth="1"/>
    <col min="8720" max="8720" width="13.28515625" style="138" bestFit="1" customWidth="1"/>
    <col min="8721" max="8721" width="11.5703125" style="138" bestFit="1" customWidth="1"/>
    <col min="8722" max="8722" width="13.85546875" style="138" bestFit="1" customWidth="1"/>
    <col min="8723" max="8723" width="16" style="138" bestFit="1" customWidth="1"/>
    <col min="8724" max="8724" width="15.140625" style="138" customWidth="1"/>
    <col min="8725" max="8961" width="9.140625" style="138"/>
    <col min="8962" max="8962" width="34.7109375" style="138" customWidth="1"/>
    <col min="8963" max="8963" width="20.85546875" style="138" customWidth="1"/>
    <col min="8964" max="8965" width="10.7109375" style="138" customWidth="1"/>
    <col min="8966" max="8966" width="11.5703125" style="138" customWidth="1"/>
    <col min="8967" max="8967" width="11" style="138" customWidth="1"/>
    <col min="8968" max="8968" width="11.140625" style="138" customWidth="1"/>
    <col min="8969" max="8969" width="11" style="138" customWidth="1"/>
    <col min="8970" max="8970" width="11.140625" style="138" customWidth="1"/>
    <col min="8971" max="8972" width="10.7109375" style="138" customWidth="1"/>
    <col min="8973" max="8974" width="10.85546875" style="138" customWidth="1"/>
    <col min="8975" max="8975" width="11" style="138" customWidth="1"/>
    <col min="8976" max="8976" width="13.28515625" style="138" bestFit="1" customWidth="1"/>
    <col min="8977" max="8977" width="11.5703125" style="138" bestFit="1" customWidth="1"/>
    <col min="8978" max="8978" width="13.85546875" style="138" bestFit="1" customWidth="1"/>
    <col min="8979" max="8979" width="16" style="138" bestFit="1" customWidth="1"/>
    <col min="8980" max="8980" width="15.140625" style="138" customWidth="1"/>
    <col min="8981" max="9217" width="9.140625" style="138"/>
    <col min="9218" max="9218" width="34.7109375" style="138" customWidth="1"/>
    <col min="9219" max="9219" width="20.85546875" style="138" customWidth="1"/>
    <col min="9220" max="9221" width="10.7109375" style="138" customWidth="1"/>
    <col min="9222" max="9222" width="11.5703125" style="138" customWidth="1"/>
    <col min="9223" max="9223" width="11" style="138" customWidth="1"/>
    <col min="9224" max="9224" width="11.140625" style="138" customWidth="1"/>
    <col min="9225" max="9225" width="11" style="138" customWidth="1"/>
    <col min="9226" max="9226" width="11.140625" style="138" customWidth="1"/>
    <col min="9227" max="9228" width="10.7109375" style="138" customWidth="1"/>
    <col min="9229" max="9230" width="10.85546875" style="138" customWidth="1"/>
    <col min="9231" max="9231" width="11" style="138" customWidth="1"/>
    <col min="9232" max="9232" width="13.28515625" style="138" bestFit="1" customWidth="1"/>
    <col min="9233" max="9233" width="11.5703125" style="138" bestFit="1" customWidth="1"/>
    <col min="9234" max="9234" width="13.85546875" style="138" bestFit="1" customWidth="1"/>
    <col min="9235" max="9235" width="16" style="138" bestFit="1" customWidth="1"/>
    <col min="9236" max="9236" width="15.140625" style="138" customWidth="1"/>
    <col min="9237" max="9473" width="9.140625" style="138"/>
    <col min="9474" max="9474" width="34.7109375" style="138" customWidth="1"/>
    <col min="9475" max="9475" width="20.85546875" style="138" customWidth="1"/>
    <col min="9476" max="9477" width="10.7109375" style="138" customWidth="1"/>
    <col min="9478" max="9478" width="11.5703125" style="138" customWidth="1"/>
    <col min="9479" max="9479" width="11" style="138" customWidth="1"/>
    <col min="9480" max="9480" width="11.140625" style="138" customWidth="1"/>
    <col min="9481" max="9481" width="11" style="138" customWidth="1"/>
    <col min="9482" max="9482" width="11.140625" style="138" customWidth="1"/>
    <col min="9483" max="9484" width="10.7109375" style="138" customWidth="1"/>
    <col min="9485" max="9486" width="10.85546875" style="138" customWidth="1"/>
    <col min="9487" max="9487" width="11" style="138" customWidth="1"/>
    <col min="9488" max="9488" width="13.28515625" style="138" bestFit="1" customWidth="1"/>
    <col min="9489" max="9489" width="11.5703125" style="138" bestFit="1" customWidth="1"/>
    <col min="9490" max="9490" width="13.85546875" style="138" bestFit="1" customWidth="1"/>
    <col min="9491" max="9491" width="16" style="138" bestFit="1" customWidth="1"/>
    <col min="9492" max="9492" width="15.140625" style="138" customWidth="1"/>
    <col min="9493" max="9729" width="9.140625" style="138"/>
    <col min="9730" max="9730" width="34.7109375" style="138" customWidth="1"/>
    <col min="9731" max="9731" width="20.85546875" style="138" customWidth="1"/>
    <col min="9732" max="9733" width="10.7109375" style="138" customWidth="1"/>
    <col min="9734" max="9734" width="11.5703125" style="138" customWidth="1"/>
    <col min="9735" max="9735" width="11" style="138" customWidth="1"/>
    <col min="9736" max="9736" width="11.140625" style="138" customWidth="1"/>
    <col min="9737" max="9737" width="11" style="138" customWidth="1"/>
    <col min="9738" max="9738" width="11.140625" style="138" customWidth="1"/>
    <col min="9739" max="9740" width="10.7109375" style="138" customWidth="1"/>
    <col min="9741" max="9742" width="10.85546875" style="138" customWidth="1"/>
    <col min="9743" max="9743" width="11" style="138" customWidth="1"/>
    <col min="9744" max="9744" width="13.28515625" style="138" bestFit="1" customWidth="1"/>
    <col min="9745" max="9745" width="11.5703125" style="138" bestFit="1" customWidth="1"/>
    <col min="9746" max="9746" width="13.85546875" style="138" bestFit="1" customWidth="1"/>
    <col min="9747" max="9747" width="16" style="138" bestFit="1" customWidth="1"/>
    <col min="9748" max="9748" width="15.140625" style="138" customWidth="1"/>
    <col min="9749" max="9985" width="9.140625" style="138"/>
    <col min="9986" max="9986" width="34.7109375" style="138" customWidth="1"/>
    <col min="9987" max="9987" width="20.85546875" style="138" customWidth="1"/>
    <col min="9988" max="9989" width="10.7109375" style="138" customWidth="1"/>
    <col min="9990" max="9990" width="11.5703125" style="138" customWidth="1"/>
    <col min="9991" max="9991" width="11" style="138" customWidth="1"/>
    <col min="9992" max="9992" width="11.140625" style="138" customWidth="1"/>
    <col min="9993" max="9993" width="11" style="138" customWidth="1"/>
    <col min="9994" max="9994" width="11.140625" style="138" customWidth="1"/>
    <col min="9995" max="9996" width="10.7109375" style="138" customWidth="1"/>
    <col min="9997" max="9998" width="10.85546875" style="138" customWidth="1"/>
    <col min="9999" max="9999" width="11" style="138" customWidth="1"/>
    <col min="10000" max="10000" width="13.28515625" style="138" bestFit="1" customWidth="1"/>
    <col min="10001" max="10001" width="11.5703125" style="138" bestFit="1" customWidth="1"/>
    <col min="10002" max="10002" width="13.85546875" style="138" bestFit="1" customWidth="1"/>
    <col min="10003" max="10003" width="16" style="138" bestFit="1" customWidth="1"/>
    <col min="10004" max="10004" width="15.140625" style="138" customWidth="1"/>
    <col min="10005" max="10241" width="9.140625" style="138"/>
    <col min="10242" max="10242" width="34.7109375" style="138" customWidth="1"/>
    <col min="10243" max="10243" width="20.85546875" style="138" customWidth="1"/>
    <col min="10244" max="10245" width="10.7109375" style="138" customWidth="1"/>
    <col min="10246" max="10246" width="11.5703125" style="138" customWidth="1"/>
    <col min="10247" max="10247" width="11" style="138" customWidth="1"/>
    <col min="10248" max="10248" width="11.140625" style="138" customWidth="1"/>
    <col min="10249" max="10249" width="11" style="138" customWidth="1"/>
    <col min="10250" max="10250" width="11.140625" style="138" customWidth="1"/>
    <col min="10251" max="10252" width="10.7109375" style="138" customWidth="1"/>
    <col min="10253" max="10254" width="10.85546875" style="138" customWidth="1"/>
    <col min="10255" max="10255" width="11" style="138" customWidth="1"/>
    <col min="10256" max="10256" width="13.28515625" style="138" bestFit="1" customWidth="1"/>
    <col min="10257" max="10257" width="11.5703125" style="138" bestFit="1" customWidth="1"/>
    <col min="10258" max="10258" width="13.85546875" style="138" bestFit="1" customWidth="1"/>
    <col min="10259" max="10259" width="16" style="138" bestFit="1" customWidth="1"/>
    <col min="10260" max="10260" width="15.140625" style="138" customWidth="1"/>
    <col min="10261" max="10497" width="9.140625" style="138"/>
    <col min="10498" max="10498" width="34.7109375" style="138" customWidth="1"/>
    <col min="10499" max="10499" width="20.85546875" style="138" customWidth="1"/>
    <col min="10500" max="10501" width="10.7109375" style="138" customWidth="1"/>
    <col min="10502" max="10502" width="11.5703125" style="138" customWidth="1"/>
    <col min="10503" max="10503" width="11" style="138" customWidth="1"/>
    <col min="10504" max="10504" width="11.140625" style="138" customWidth="1"/>
    <col min="10505" max="10505" width="11" style="138" customWidth="1"/>
    <col min="10506" max="10506" width="11.140625" style="138" customWidth="1"/>
    <col min="10507" max="10508" width="10.7109375" style="138" customWidth="1"/>
    <col min="10509" max="10510" width="10.85546875" style="138" customWidth="1"/>
    <col min="10511" max="10511" width="11" style="138" customWidth="1"/>
    <col min="10512" max="10512" width="13.28515625" style="138" bestFit="1" customWidth="1"/>
    <col min="10513" max="10513" width="11.5703125" style="138" bestFit="1" customWidth="1"/>
    <col min="10514" max="10514" width="13.85546875" style="138" bestFit="1" customWidth="1"/>
    <col min="10515" max="10515" width="16" style="138" bestFit="1" customWidth="1"/>
    <col min="10516" max="10516" width="15.140625" style="138" customWidth="1"/>
    <col min="10517" max="10753" width="9.140625" style="138"/>
    <col min="10754" max="10754" width="34.7109375" style="138" customWidth="1"/>
    <col min="10755" max="10755" width="20.85546875" style="138" customWidth="1"/>
    <col min="10756" max="10757" width="10.7109375" style="138" customWidth="1"/>
    <col min="10758" max="10758" width="11.5703125" style="138" customWidth="1"/>
    <col min="10759" max="10759" width="11" style="138" customWidth="1"/>
    <col min="10760" max="10760" width="11.140625" style="138" customWidth="1"/>
    <col min="10761" max="10761" width="11" style="138" customWidth="1"/>
    <col min="10762" max="10762" width="11.140625" style="138" customWidth="1"/>
    <col min="10763" max="10764" width="10.7109375" style="138" customWidth="1"/>
    <col min="10765" max="10766" width="10.85546875" style="138" customWidth="1"/>
    <col min="10767" max="10767" width="11" style="138" customWidth="1"/>
    <col min="10768" max="10768" width="13.28515625" style="138" bestFit="1" customWidth="1"/>
    <col min="10769" max="10769" width="11.5703125" style="138" bestFit="1" customWidth="1"/>
    <col min="10770" max="10770" width="13.85546875" style="138" bestFit="1" customWidth="1"/>
    <col min="10771" max="10771" width="16" style="138" bestFit="1" customWidth="1"/>
    <col min="10772" max="10772" width="15.140625" style="138" customWidth="1"/>
    <col min="10773" max="11009" width="9.140625" style="138"/>
    <col min="11010" max="11010" width="34.7109375" style="138" customWidth="1"/>
    <col min="11011" max="11011" width="20.85546875" style="138" customWidth="1"/>
    <col min="11012" max="11013" width="10.7109375" style="138" customWidth="1"/>
    <col min="11014" max="11014" width="11.5703125" style="138" customWidth="1"/>
    <col min="11015" max="11015" width="11" style="138" customWidth="1"/>
    <col min="11016" max="11016" width="11.140625" style="138" customWidth="1"/>
    <col min="11017" max="11017" width="11" style="138" customWidth="1"/>
    <col min="11018" max="11018" width="11.140625" style="138" customWidth="1"/>
    <col min="11019" max="11020" width="10.7109375" style="138" customWidth="1"/>
    <col min="11021" max="11022" width="10.85546875" style="138" customWidth="1"/>
    <col min="11023" max="11023" width="11" style="138" customWidth="1"/>
    <col min="11024" max="11024" width="13.28515625" style="138" bestFit="1" customWidth="1"/>
    <col min="11025" max="11025" width="11.5703125" style="138" bestFit="1" customWidth="1"/>
    <col min="11026" max="11026" width="13.85546875" style="138" bestFit="1" customWidth="1"/>
    <col min="11027" max="11027" width="16" style="138" bestFit="1" customWidth="1"/>
    <col min="11028" max="11028" width="15.140625" style="138" customWidth="1"/>
    <col min="11029" max="11265" width="9.140625" style="138"/>
    <col min="11266" max="11266" width="34.7109375" style="138" customWidth="1"/>
    <col min="11267" max="11267" width="20.85546875" style="138" customWidth="1"/>
    <col min="11268" max="11269" width="10.7109375" style="138" customWidth="1"/>
    <col min="11270" max="11270" width="11.5703125" style="138" customWidth="1"/>
    <col min="11271" max="11271" width="11" style="138" customWidth="1"/>
    <col min="11272" max="11272" width="11.140625" style="138" customWidth="1"/>
    <col min="11273" max="11273" width="11" style="138" customWidth="1"/>
    <col min="11274" max="11274" width="11.140625" style="138" customWidth="1"/>
    <col min="11275" max="11276" width="10.7109375" style="138" customWidth="1"/>
    <col min="11277" max="11278" width="10.85546875" style="138" customWidth="1"/>
    <col min="11279" max="11279" width="11" style="138" customWidth="1"/>
    <col min="11280" max="11280" width="13.28515625" style="138" bestFit="1" customWidth="1"/>
    <col min="11281" max="11281" width="11.5703125" style="138" bestFit="1" customWidth="1"/>
    <col min="11282" max="11282" width="13.85546875" style="138" bestFit="1" customWidth="1"/>
    <col min="11283" max="11283" width="16" style="138" bestFit="1" customWidth="1"/>
    <col min="11284" max="11284" width="15.140625" style="138" customWidth="1"/>
    <col min="11285" max="11521" width="9.140625" style="138"/>
    <col min="11522" max="11522" width="34.7109375" style="138" customWidth="1"/>
    <col min="11523" max="11523" width="20.85546875" style="138" customWidth="1"/>
    <col min="11524" max="11525" width="10.7109375" style="138" customWidth="1"/>
    <col min="11526" max="11526" width="11.5703125" style="138" customWidth="1"/>
    <col min="11527" max="11527" width="11" style="138" customWidth="1"/>
    <col min="11528" max="11528" width="11.140625" style="138" customWidth="1"/>
    <col min="11529" max="11529" width="11" style="138" customWidth="1"/>
    <col min="11530" max="11530" width="11.140625" style="138" customWidth="1"/>
    <col min="11531" max="11532" width="10.7109375" style="138" customWidth="1"/>
    <col min="11533" max="11534" width="10.85546875" style="138" customWidth="1"/>
    <col min="11535" max="11535" width="11" style="138" customWidth="1"/>
    <col min="11536" max="11536" width="13.28515625" style="138" bestFit="1" customWidth="1"/>
    <col min="11537" max="11537" width="11.5703125" style="138" bestFit="1" customWidth="1"/>
    <col min="11538" max="11538" width="13.85546875" style="138" bestFit="1" customWidth="1"/>
    <col min="11539" max="11539" width="16" style="138" bestFit="1" customWidth="1"/>
    <col min="11540" max="11540" width="15.140625" style="138" customWidth="1"/>
    <col min="11541" max="11777" width="9.140625" style="138"/>
    <col min="11778" max="11778" width="34.7109375" style="138" customWidth="1"/>
    <col min="11779" max="11779" width="20.85546875" style="138" customWidth="1"/>
    <col min="11780" max="11781" width="10.7109375" style="138" customWidth="1"/>
    <col min="11782" max="11782" width="11.5703125" style="138" customWidth="1"/>
    <col min="11783" max="11783" width="11" style="138" customWidth="1"/>
    <col min="11784" max="11784" width="11.140625" style="138" customWidth="1"/>
    <col min="11785" max="11785" width="11" style="138" customWidth="1"/>
    <col min="11786" max="11786" width="11.140625" style="138" customWidth="1"/>
    <col min="11787" max="11788" width="10.7109375" style="138" customWidth="1"/>
    <col min="11789" max="11790" width="10.85546875" style="138" customWidth="1"/>
    <col min="11791" max="11791" width="11" style="138" customWidth="1"/>
    <col min="11792" max="11792" width="13.28515625" style="138" bestFit="1" customWidth="1"/>
    <col min="11793" max="11793" width="11.5703125" style="138" bestFit="1" customWidth="1"/>
    <col min="11794" max="11794" width="13.85546875" style="138" bestFit="1" customWidth="1"/>
    <col min="11795" max="11795" width="16" style="138" bestFit="1" customWidth="1"/>
    <col min="11796" max="11796" width="15.140625" style="138" customWidth="1"/>
    <col min="11797" max="12033" width="9.140625" style="138"/>
    <col min="12034" max="12034" width="34.7109375" style="138" customWidth="1"/>
    <col min="12035" max="12035" width="20.85546875" style="138" customWidth="1"/>
    <col min="12036" max="12037" width="10.7109375" style="138" customWidth="1"/>
    <col min="12038" max="12038" width="11.5703125" style="138" customWidth="1"/>
    <col min="12039" max="12039" width="11" style="138" customWidth="1"/>
    <col min="12040" max="12040" width="11.140625" style="138" customWidth="1"/>
    <col min="12041" max="12041" width="11" style="138" customWidth="1"/>
    <col min="12042" max="12042" width="11.140625" style="138" customWidth="1"/>
    <col min="12043" max="12044" width="10.7109375" style="138" customWidth="1"/>
    <col min="12045" max="12046" width="10.85546875" style="138" customWidth="1"/>
    <col min="12047" max="12047" width="11" style="138" customWidth="1"/>
    <col min="12048" max="12048" width="13.28515625" style="138" bestFit="1" customWidth="1"/>
    <col min="12049" max="12049" width="11.5703125" style="138" bestFit="1" customWidth="1"/>
    <col min="12050" max="12050" width="13.85546875" style="138" bestFit="1" customWidth="1"/>
    <col min="12051" max="12051" width="16" style="138" bestFit="1" customWidth="1"/>
    <col min="12052" max="12052" width="15.140625" style="138" customWidth="1"/>
    <col min="12053" max="12289" width="9.140625" style="138"/>
    <col min="12290" max="12290" width="34.7109375" style="138" customWidth="1"/>
    <col min="12291" max="12291" width="20.85546875" style="138" customWidth="1"/>
    <col min="12292" max="12293" width="10.7109375" style="138" customWidth="1"/>
    <col min="12294" max="12294" width="11.5703125" style="138" customWidth="1"/>
    <col min="12295" max="12295" width="11" style="138" customWidth="1"/>
    <col min="12296" max="12296" width="11.140625" style="138" customWidth="1"/>
    <col min="12297" max="12297" width="11" style="138" customWidth="1"/>
    <col min="12298" max="12298" width="11.140625" style="138" customWidth="1"/>
    <col min="12299" max="12300" width="10.7109375" style="138" customWidth="1"/>
    <col min="12301" max="12302" width="10.85546875" style="138" customWidth="1"/>
    <col min="12303" max="12303" width="11" style="138" customWidth="1"/>
    <col min="12304" max="12304" width="13.28515625" style="138" bestFit="1" customWidth="1"/>
    <col min="12305" max="12305" width="11.5703125" style="138" bestFit="1" customWidth="1"/>
    <col min="12306" max="12306" width="13.85546875" style="138" bestFit="1" customWidth="1"/>
    <col min="12307" max="12307" width="16" style="138" bestFit="1" customWidth="1"/>
    <col min="12308" max="12308" width="15.140625" style="138" customWidth="1"/>
    <col min="12309" max="12545" width="9.140625" style="138"/>
    <col min="12546" max="12546" width="34.7109375" style="138" customWidth="1"/>
    <col min="12547" max="12547" width="20.85546875" style="138" customWidth="1"/>
    <col min="12548" max="12549" width="10.7109375" style="138" customWidth="1"/>
    <col min="12550" max="12550" width="11.5703125" style="138" customWidth="1"/>
    <col min="12551" max="12551" width="11" style="138" customWidth="1"/>
    <col min="12552" max="12552" width="11.140625" style="138" customWidth="1"/>
    <col min="12553" max="12553" width="11" style="138" customWidth="1"/>
    <col min="12554" max="12554" width="11.140625" style="138" customWidth="1"/>
    <col min="12555" max="12556" width="10.7109375" style="138" customWidth="1"/>
    <col min="12557" max="12558" width="10.85546875" style="138" customWidth="1"/>
    <col min="12559" max="12559" width="11" style="138" customWidth="1"/>
    <col min="12560" max="12560" width="13.28515625" style="138" bestFit="1" customWidth="1"/>
    <col min="12561" max="12561" width="11.5703125" style="138" bestFit="1" customWidth="1"/>
    <col min="12562" max="12562" width="13.85546875" style="138" bestFit="1" customWidth="1"/>
    <col min="12563" max="12563" width="16" style="138" bestFit="1" customWidth="1"/>
    <col min="12564" max="12564" width="15.140625" style="138" customWidth="1"/>
    <col min="12565" max="12801" width="9.140625" style="138"/>
    <col min="12802" max="12802" width="34.7109375" style="138" customWidth="1"/>
    <col min="12803" max="12803" width="20.85546875" style="138" customWidth="1"/>
    <col min="12804" max="12805" width="10.7109375" style="138" customWidth="1"/>
    <col min="12806" max="12806" width="11.5703125" style="138" customWidth="1"/>
    <col min="12807" max="12807" width="11" style="138" customWidth="1"/>
    <col min="12808" max="12808" width="11.140625" style="138" customWidth="1"/>
    <col min="12809" max="12809" width="11" style="138" customWidth="1"/>
    <col min="12810" max="12810" width="11.140625" style="138" customWidth="1"/>
    <col min="12811" max="12812" width="10.7109375" style="138" customWidth="1"/>
    <col min="12813" max="12814" width="10.85546875" style="138" customWidth="1"/>
    <col min="12815" max="12815" width="11" style="138" customWidth="1"/>
    <col min="12816" max="12816" width="13.28515625" style="138" bestFit="1" customWidth="1"/>
    <col min="12817" max="12817" width="11.5703125" style="138" bestFit="1" customWidth="1"/>
    <col min="12818" max="12818" width="13.85546875" style="138" bestFit="1" customWidth="1"/>
    <col min="12819" max="12819" width="16" style="138" bestFit="1" customWidth="1"/>
    <col min="12820" max="12820" width="15.140625" style="138" customWidth="1"/>
    <col min="12821" max="13057" width="9.140625" style="138"/>
    <col min="13058" max="13058" width="34.7109375" style="138" customWidth="1"/>
    <col min="13059" max="13059" width="20.85546875" style="138" customWidth="1"/>
    <col min="13060" max="13061" width="10.7109375" style="138" customWidth="1"/>
    <col min="13062" max="13062" width="11.5703125" style="138" customWidth="1"/>
    <col min="13063" max="13063" width="11" style="138" customWidth="1"/>
    <col min="13064" max="13064" width="11.140625" style="138" customWidth="1"/>
    <col min="13065" max="13065" width="11" style="138" customWidth="1"/>
    <col min="13066" max="13066" width="11.140625" style="138" customWidth="1"/>
    <col min="13067" max="13068" width="10.7109375" style="138" customWidth="1"/>
    <col min="13069" max="13070" width="10.85546875" style="138" customWidth="1"/>
    <col min="13071" max="13071" width="11" style="138" customWidth="1"/>
    <col min="13072" max="13072" width="13.28515625" style="138" bestFit="1" customWidth="1"/>
    <col min="13073" max="13073" width="11.5703125" style="138" bestFit="1" customWidth="1"/>
    <col min="13074" max="13074" width="13.85546875" style="138" bestFit="1" customWidth="1"/>
    <col min="13075" max="13075" width="16" style="138" bestFit="1" customWidth="1"/>
    <col min="13076" max="13076" width="15.140625" style="138" customWidth="1"/>
    <col min="13077" max="13313" width="9.140625" style="138"/>
    <col min="13314" max="13314" width="34.7109375" style="138" customWidth="1"/>
    <col min="13315" max="13315" width="20.85546875" style="138" customWidth="1"/>
    <col min="13316" max="13317" width="10.7109375" style="138" customWidth="1"/>
    <col min="13318" max="13318" width="11.5703125" style="138" customWidth="1"/>
    <col min="13319" max="13319" width="11" style="138" customWidth="1"/>
    <col min="13320" max="13320" width="11.140625" style="138" customWidth="1"/>
    <col min="13321" max="13321" width="11" style="138" customWidth="1"/>
    <col min="13322" max="13322" width="11.140625" style="138" customWidth="1"/>
    <col min="13323" max="13324" width="10.7109375" style="138" customWidth="1"/>
    <col min="13325" max="13326" width="10.85546875" style="138" customWidth="1"/>
    <col min="13327" max="13327" width="11" style="138" customWidth="1"/>
    <col min="13328" max="13328" width="13.28515625" style="138" bestFit="1" customWidth="1"/>
    <col min="13329" max="13329" width="11.5703125" style="138" bestFit="1" customWidth="1"/>
    <col min="13330" max="13330" width="13.85546875" style="138" bestFit="1" customWidth="1"/>
    <col min="13331" max="13331" width="16" style="138" bestFit="1" customWidth="1"/>
    <col min="13332" max="13332" width="15.140625" style="138" customWidth="1"/>
    <col min="13333" max="13569" width="9.140625" style="138"/>
    <col min="13570" max="13570" width="34.7109375" style="138" customWidth="1"/>
    <col min="13571" max="13571" width="20.85546875" style="138" customWidth="1"/>
    <col min="13572" max="13573" width="10.7109375" style="138" customWidth="1"/>
    <col min="13574" max="13574" width="11.5703125" style="138" customWidth="1"/>
    <col min="13575" max="13575" width="11" style="138" customWidth="1"/>
    <col min="13576" max="13576" width="11.140625" style="138" customWidth="1"/>
    <col min="13577" max="13577" width="11" style="138" customWidth="1"/>
    <col min="13578" max="13578" width="11.140625" style="138" customWidth="1"/>
    <col min="13579" max="13580" width="10.7109375" style="138" customWidth="1"/>
    <col min="13581" max="13582" width="10.85546875" style="138" customWidth="1"/>
    <col min="13583" max="13583" width="11" style="138" customWidth="1"/>
    <col min="13584" max="13584" width="13.28515625" style="138" bestFit="1" customWidth="1"/>
    <col min="13585" max="13585" width="11.5703125" style="138" bestFit="1" customWidth="1"/>
    <col min="13586" max="13586" width="13.85546875" style="138" bestFit="1" customWidth="1"/>
    <col min="13587" max="13587" width="16" style="138" bestFit="1" customWidth="1"/>
    <col min="13588" max="13588" width="15.140625" style="138" customWidth="1"/>
    <col min="13589" max="13825" width="9.140625" style="138"/>
    <col min="13826" max="13826" width="34.7109375" style="138" customWidth="1"/>
    <col min="13827" max="13827" width="20.85546875" style="138" customWidth="1"/>
    <col min="13828" max="13829" width="10.7109375" style="138" customWidth="1"/>
    <col min="13830" max="13830" width="11.5703125" style="138" customWidth="1"/>
    <col min="13831" max="13831" width="11" style="138" customWidth="1"/>
    <col min="13832" max="13832" width="11.140625" style="138" customWidth="1"/>
    <col min="13833" max="13833" width="11" style="138" customWidth="1"/>
    <col min="13834" max="13834" width="11.140625" style="138" customWidth="1"/>
    <col min="13835" max="13836" width="10.7109375" style="138" customWidth="1"/>
    <col min="13837" max="13838" width="10.85546875" style="138" customWidth="1"/>
    <col min="13839" max="13839" width="11" style="138" customWidth="1"/>
    <col min="13840" max="13840" width="13.28515625" style="138" bestFit="1" customWidth="1"/>
    <col min="13841" max="13841" width="11.5703125" style="138" bestFit="1" customWidth="1"/>
    <col min="13842" max="13842" width="13.85546875" style="138" bestFit="1" customWidth="1"/>
    <col min="13843" max="13843" width="16" style="138" bestFit="1" customWidth="1"/>
    <col min="13844" max="13844" width="15.140625" style="138" customWidth="1"/>
    <col min="13845" max="14081" width="9.140625" style="138"/>
    <col min="14082" max="14082" width="34.7109375" style="138" customWidth="1"/>
    <col min="14083" max="14083" width="20.85546875" style="138" customWidth="1"/>
    <col min="14084" max="14085" width="10.7109375" style="138" customWidth="1"/>
    <col min="14086" max="14086" width="11.5703125" style="138" customWidth="1"/>
    <col min="14087" max="14087" width="11" style="138" customWidth="1"/>
    <col min="14088" max="14088" width="11.140625" style="138" customWidth="1"/>
    <col min="14089" max="14089" width="11" style="138" customWidth="1"/>
    <col min="14090" max="14090" width="11.140625" style="138" customWidth="1"/>
    <col min="14091" max="14092" width="10.7109375" style="138" customWidth="1"/>
    <col min="14093" max="14094" width="10.85546875" style="138" customWidth="1"/>
    <col min="14095" max="14095" width="11" style="138" customWidth="1"/>
    <col min="14096" max="14096" width="13.28515625" style="138" bestFit="1" customWidth="1"/>
    <col min="14097" max="14097" width="11.5703125" style="138" bestFit="1" customWidth="1"/>
    <col min="14098" max="14098" width="13.85546875" style="138" bestFit="1" customWidth="1"/>
    <col min="14099" max="14099" width="16" style="138" bestFit="1" customWidth="1"/>
    <col min="14100" max="14100" width="15.140625" style="138" customWidth="1"/>
    <col min="14101" max="14337" width="9.140625" style="138"/>
    <col min="14338" max="14338" width="34.7109375" style="138" customWidth="1"/>
    <col min="14339" max="14339" width="20.85546875" style="138" customWidth="1"/>
    <col min="14340" max="14341" width="10.7109375" style="138" customWidth="1"/>
    <col min="14342" max="14342" width="11.5703125" style="138" customWidth="1"/>
    <col min="14343" max="14343" width="11" style="138" customWidth="1"/>
    <col min="14344" max="14344" width="11.140625" style="138" customWidth="1"/>
    <col min="14345" max="14345" width="11" style="138" customWidth="1"/>
    <col min="14346" max="14346" width="11.140625" style="138" customWidth="1"/>
    <col min="14347" max="14348" width="10.7109375" style="138" customWidth="1"/>
    <col min="14349" max="14350" width="10.85546875" style="138" customWidth="1"/>
    <col min="14351" max="14351" width="11" style="138" customWidth="1"/>
    <col min="14352" max="14352" width="13.28515625" style="138" bestFit="1" customWidth="1"/>
    <col min="14353" max="14353" width="11.5703125" style="138" bestFit="1" customWidth="1"/>
    <col min="14354" max="14354" width="13.85546875" style="138" bestFit="1" customWidth="1"/>
    <col min="14355" max="14355" width="16" style="138" bestFit="1" customWidth="1"/>
    <col min="14356" max="14356" width="15.140625" style="138" customWidth="1"/>
    <col min="14357" max="14593" width="9.140625" style="138"/>
    <col min="14594" max="14594" width="34.7109375" style="138" customWidth="1"/>
    <col min="14595" max="14595" width="20.85546875" style="138" customWidth="1"/>
    <col min="14596" max="14597" width="10.7109375" style="138" customWidth="1"/>
    <col min="14598" max="14598" width="11.5703125" style="138" customWidth="1"/>
    <col min="14599" max="14599" width="11" style="138" customWidth="1"/>
    <col min="14600" max="14600" width="11.140625" style="138" customWidth="1"/>
    <col min="14601" max="14601" width="11" style="138" customWidth="1"/>
    <col min="14602" max="14602" width="11.140625" style="138" customWidth="1"/>
    <col min="14603" max="14604" width="10.7109375" style="138" customWidth="1"/>
    <col min="14605" max="14606" width="10.85546875" style="138" customWidth="1"/>
    <col min="14607" max="14607" width="11" style="138" customWidth="1"/>
    <col min="14608" max="14608" width="13.28515625" style="138" bestFit="1" customWidth="1"/>
    <col min="14609" max="14609" width="11.5703125" style="138" bestFit="1" customWidth="1"/>
    <col min="14610" max="14610" width="13.85546875" style="138" bestFit="1" customWidth="1"/>
    <col min="14611" max="14611" width="16" style="138" bestFit="1" customWidth="1"/>
    <col min="14612" max="14612" width="15.140625" style="138" customWidth="1"/>
    <col min="14613" max="14849" width="9.140625" style="138"/>
    <col min="14850" max="14850" width="34.7109375" style="138" customWidth="1"/>
    <col min="14851" max="14851" width="20.85546875" style="138" customWidth="1"/>
    <col min="14852" max="14853" width="10.7109375" style="138" customWidth="1"/>
    <col min="14854" max="14854" width="11.5703125" style="138" customWidth="1"/>
    <col min="14855" max="14855" width="11" style="138" customWidth="1"/>
    <col min="14856" max="14856" width="11.140625" style="138" customWidth="1"/>
    <col min="14857" max="14857" width="11" style="138" customWidth="1"/>
    <col min="14858" max="14858" width="11.140625" style="138" customWidth="1"/>
    <col min="14859" max="14860" width="10.7109375" style="138" customWidth="1"/>
    <col min="14861" max="14862" width="10.85546875" style="138" customWidth="1"/>
    <col min="14863" max="14863" width="11" style="138" customWidth="1"/>
    <col min="14864" max="14864" width="13.28515625" style="138" bestFit="1" customWidth="1"/>
    <col min="14865" max="14865" width="11.5703125" style="138" bestFit="1" customWidth="1"/>
    <col min="14866" max="14866" width="13.85546875" style="138" bestFit="1" customWidth="1"/>
    <col min="14867" max="14867" width="16" style="138" bestFit="1" customWidth="1"/>
    <col min="14868" max="14868" width="15.140625" style="138" customWidth="1"/>
    <col min="14869" max="15105" width="9.140625" style="138"/>
    <col min="15106" max="15106" width="34.7109375" style="138" customWidth="1"/>
    <col min="15107" max="15107" width="20.85546875" style="138" customWidth="1"/>
    <col min="15108" max="15109" width="10.7109375" style="138" customWidth="1"/>
    <col min="15110" max="15110" width="11.5703125" style="138" customWidth="1"/>
    <col min="15111" max="15111" width="11" style="138" customWidth="1"/>
    <col min="15112" max="15112" width="11.140625" style="138" customWidth="1"/>
    <col min="15113" max="15113" width="11" style="138" customWidth="1"/>
    <col min="15114" max="15114" width="11.140625" style="138" customWidth="1"/>
    <col min="15115" max="15116" width="10.7109375" style="138" customWidth="1"/>
    <col min="15117" max="15118" width="10.85546875" style="138" customWidth="1"/>
    <col min="15119" max="15119" width="11" style="138" customWidth="1"/>
    <col min="15120" max="15120" width="13.28515625" style="138" bestFit="1" customWidth="1"/>
    <col min="15121" max="15121" width="11.5703125" style="138" bestFit="1" customWidth="1"/>
    <col min="15122" max="15122" width="13.85546875" style="138" bestFit="1" customWidth="1"/>
    <col min="15123" max="15123" width="16" style="138" bestFit="1" customWidth="1"/>
    <col min="15124" max="15124" width="15.140625" style="138" customWidth="1"/>
    <col min="15125" max="15361" width="9.140625" style="138"/>
    <col min="15362" max="15362" width="34.7109375" style="138" customWidth="1"/>
    <col min="15363" max="15363" width="20.85546875" style="138" customWidth="1"/>
    <col min="15364" max="15365" width="10.7109375" style="138" customWidth="1"/>
    <col min="15366" max="15366" width="11.5703125" style="138" customWidth="1"/>
    <col min="15367" max="15367" width="11" style="138" customWidth="1"/>
    <col min="15368" max="15368" width="11.140625" style="138" customWidth="1"/>
    <col min="15369" max="15369" width="11" style="138" customWidth="1"/>
    <col min="15370" max="15370" width="11.140625" style="138" customWidth="1"/>
    <col min="15371" max="15372" width="10.7109375" style="138" customWidth="1"/>
    <col min="15373" max="15374" width="10.85546875" style="138" customWidth="1"/>
    <col min="15375" max="15375" width="11" style="138" customWidth="1"/>
    <col min="15376" max="15376" width="13.28515625" style="138" bestFit="1" customWidth="1"/>
    <col min="15377" max="15377" width="11.5703125" style="138" bestFit="1" customWidth="1"/>
    <col min="15378" max="15378" width="13.85546875" style="138" bestFit="1" customWidth="1"/>
    <col min="15379" max="15379" width="16" style="138" bestFit="1" customWidth="1"/>
    <col min="15380" max="15380" width="15.140625" style="138" customWidth="1"/>
    <col min="15381" max="15617" width="9.140625" style="138"/>
    <col min="15618" max="15618" width="34.7109375" style="138" customWidth="1"/>
    <col min="15619" max="15619" width="20.85546875" style="138" customWidth="1"/>
    <col min="15620" max="15621" width="10.7109375" style="138" customWidth="1"/>
    <col min="15622" max="15622" width="11.5703125" style="138" customWidth="1"/>
    <col min="15623" max="15623" width="11" style="138" customWidth="1"/>
    <col min="15624" max="15624" width="11.140625" style="138" customWidth="1"/>
    <col min="15625" max="15625" width="11" style="138" customWidth="1"/>
    <col min="15626" max="15626" width="11.140625" style="138" customWidth="1"/>
    <col min="15627" max="15628" width="10.7109375" style="138" customWidth="1"/>
    <col min="15629" max="15630" width="10.85546875" style="138" customWidth="1"/>
    <col min="15631" max="15631" width="11" style="138" customWidth="1"/>
    <col min="15632" max="15632" width="13.28515625" style="138" bestFit="1" customWidth="1"/>
    <col min="15633" max="15633" width="11.5703125" style="138" bestFit="1" customWidth="1"/>
    <col min="15634" max="15634" width="13.85546875" style="138" bestFit="1" customWidth="1"/>
    <col min="15635" max="15635" width="16" style="138" bestFit="1" customWidth="1"/>
    <col min="15636" max="15636" width="15.140625" style="138" customWidth="1"/>
    <col min="15637" max="15873" width="9.140625" style="138"/>
    <col min="15874" max="15874" width="34.7109375" style="138" customWidth="1"/>
    <col min="15875" max="15875" width="20.85546875" style="138" customWidth="1"/>
    <col min="15876" max="15877" width="10.7109375" style="138" customWidth="1"/>
    <col min="15878" max="15878" width="11.5703125" style="138" customWidth="1"/>
    <col min="15879" max="15879" width="11" style="138" customWidth="1"/>
    <col min="15880" max="15880" width="11.140625" style="138" customWidth="1"/>
    <col min="15881" max="15881" width="11" style="138" customWidth="1"/>
    <col min="15882" max="15882" width="11.140625" style="138" customWidth="1"/>
    <col min="15883" max="15884" width="10.7109375" style="138" customWidth="1"/>
    <col min="15885" max="15886" width="10.85546875" style="138" customWidth="1"/>
    <col min="15887" max="15887" width="11" style="138" customWidth="1"/>
    <col min="15888" max="15888" width="13.28515625" style="138" bestFit="1" customWidth="1"/>
    <col min="15889" max="15889" width="11.5703125" style="138" bestFit="1" customWidth="1"/>
    <col min="15890" max="15890" width="13.85546875" style="138" bestFit="1" customWidth="1"/>
    <col min="15891" max="15891" width="16" style="138" bestFit="1" customWidth="1"/>
    <col min="15892" max="15892" width="15.140625" style="138" customWidth="1"/>
    <col min="15893" max="16129" width="9.140625" style="138"/>
    <col min="16130" max="16130" width="34.7109375" style="138" customWidth="1"/>
    <col min="16131" max="16131" width="20.85546875" style="138" customWidth="1"/>
    <col min="16132" max="16133" width="10.7109375" style="138" customWidth="1"/>
    <col min="16134" max="16134" width="11.5703125" style="138" customWidth="1"/>
    <col min="16135" max="16135" width="11" style="138" customWidth="1"/>
    <col min="16136" max="16136" width="11.140625" style="138" customWidth="1"/>
    <col min="16137" max="16137" width="11" style="138" customWidth="1"/>
    <col min="16138" max="16138" width="11.140625" style="138" customWidth="1"/>
    <col min="16139" max="16140" width="10.7109375" style="138" customWidth="1"/>
    <col min="16141" max="16142" width="10.85546875" style="138" customWidth="1"/>
    <col min="16143" max="16143" width="11" style="138" customWidth="1"/>
    <col min="16144" max="16144" width="13.28515625" style="138" bestFit="1" customWidth="1"/>
    <col min="16145" max="16145" width="11.5703125" style="138" bestFit="1" customWidth="1"/>
    <col min="16146" max="16146" width="13.85546875" style="138" bestFit="1" customWidth="1"/>
    <col min="16147" max="16147" width="16" style="138" bestFit="1" customWidth="1"/>
    <col min="16148" max="16148" width="15.140625" style="138" customWidth="1"/>
    <col min="16149" max="16384" width="9.140625" style="138"/>
  </cols>
  <sheetData>
    <row r="2" spans="2:20" ht="24.95" customHeight="1" thickBot="1" x14ac:dyDescent="0.25">
      <c r="B2" s="140" t="s">
        <v>364</v>
      </c>
    </row>
    <row r="3" spans="2:20" ht="24.95" customHeight="1" thickBot="1" x14ac:dyDescent="0.25">
      <c r="B3" s="142" t="s">
        <v>0</v>
      </c>
      <c r="C3" s="142" t="s">
        <v>1</v>
      </c>
      <c r="D3" s="266">
        <v>43739</v>
      </c>
      <c r="E3" s="266">
        <v>43771</v>
      </c>
      <c r="F3" s="266">
        <v>43803</v>
      </c>
      <c r="G3" s="266">
        <v>43835</v>
      </c>
      <c r="H3" s="266">
        <v>43867</v>
      </c>
      <c r="I3" s="266">
        <v>43899</v>
      </c>
      <c r="J3" s="266">
        <v>43931</v>
      </c>
      <c r="K3" s="266">
        <v>43963</v>
      </c>
      <c r="L3" s="266">
        <v>43995</v>
      </c>
      <c r="M3" s="266">
        <v>44027</v>
      </c>
      <c r="N3" s="266">
        <v>44059</v>
      </c>
      <c r="O3" s="266">
        <v>44091</v>
      </c>
      <c r="P3" s="531" t="s">
        <v>309</v>
      </c>
      <c r="Q3" s="532" t="s">
        <v>310</v>
      </c>
      <c r="R3" s="533" t="s">
        <v>311</v>
      </c>
      <c r="S3" s="147" t="s">
        <v>312</v>
      </c>
      <c r="T3" s="147" t="s">
        <v>171</v>
      </c>
    </row>
    <row r="4" spans="2:20" ht="24.95" customHeight="1" x14ac:dyDescent="0.2">
      <c r="B4" s="149" t="s">
        <v>5</v>
      </c>
      <c r="C4" s="150"/>
      <c r="D4" s="151">
        <v>15</v>
      </c>
      <c r="E4" s="152">
        <v>12</v>
      </c>
      <c r="F4" s="152">
        <v>17</v>
      </c>
      <c r="G4" s="152">
        <v>6</v>
      </c>
      <c r="H4" s="152">
        <v>4</v>
      </c>
      <c r="I4" s="152">
        <v>3</v>
      </c>
      <c r="J4" s="152" t="s">
        <v>7</v>
      </c>
      <c r="K4" s="152">
        <v>18</v>
      </c>
      <c r="L4" s="152">
        <v>1</v>
      </c>
      <c r="M4" s="152">
        <v>8</v>
      </c>
      <c r="N4" s="152">
        <v>3</v>
      </c>
      <c r="O4" s="153">
        <v>2</v>
      </c>
      <c r="P4" s="154" t="s">
        <v>7</v>
      </c>
      <c r="Q4" s="155" t="s">
        <v>7</v>
      </c>
      <c r="R4" s="156" t="s">
        <v>7</v>
      </c>
      <c r="S4" s="157" t="s">
        <v>6</v>
      </c>
      <c r="T4" s="157" t="s">
        <v>6</v>
      </c>
    </row>
    <row r="5" spans="2:20" ht="24.95" customHeight="1" x14ac:dyDescent="0.2">
      <c r="B5" s="158" t="s">
        <v>8</v>
      </c>
      <c r="C5" s="159" t="s">
        <v>9</v>
      </c>
      <c r="D5" s="160">
        <v>12.43</v>
      </c>
      <c r="E5" s="161">
        <v>12.3</v>
      </c>
      <c r="F5" s="161">
        <v>12.54</v>
      </c>
      <c r="G5" s="161">
        <v>12.29</v>
      </c>
      <c r="H5" s="161">
        <v>12.3</v>
      </c>
      <c r="I5" s="161">
        <v>12.44</v>
      </c>
      <c r="J5" s="161" t="s">
        <v>7</v>
      </c>
      <c r="K5" s="161">
        <v>12.35</v>
      </c>
      <c r="L5" s="161">
        <v>12.42</v>
      </c>
      <c r="M5" s="161">
        <v>12.5</v>
      </c>
      <c r="N5" s="161">
        <v>13.12</v>
      </c>
      <c r="O5" s="162">
        <v>12.53</v>
      </c>
      <c r="P5" s="163" t="s">
        <v>7</v>
      </c>
      <c r="Q5" s="164" t="s">
        <v>7</v>
      </c>
      <c r="R5" s="165" t="s">
        <v>7</v>
      </c>
      <c r="S5" s="166" t="s">
        <v>6</v>
      </c>
      <c r="T5" s="166" t="s">
        <v>6</v>
      </c>
    </row>
    <row r="6" spans="2:20" ht="24.95" customHeight="1" x14ac:dyDescent="0.2">
      <c r="B6" s="158" t="s">
        <v>313</v>
      </c>
      <c r="C6" s="159" t="s">
        <v>11</v>
      </c>
      <c r="D6" s="167">
        <v>22.1</v>
      </c>
      <c r="E6" s="168">
        <v>22.9</v>
      </c>
      <c r="F6" s="168">
        <v>26.5</v>
      </c>
      <c r="G6" s="168">
        <v>28.9</v>
      </c>
      <c r="H6" s="168">
        <v>20.2</v>
      </c>
      <c r="I6" s="169">
        <v>20.7</v>
      </c>
      <c r="J6" s="161" t="s">
        <v>7</v>
      </c>
      <c r="K6" s="169">
        <v>23.2</v>
      </c>
      <c r="L6" s="169">
        <v>23</v>
      </c>
      <c r="M6" s="169">
        <v>20.399999999999999</v>
      </c>
      <c r="N6" s="169">
        <v>21.2</v>
      </c>
      <c r="O6" s="170">
        <v>23.3</v>
      </c>
      <c r="P6" s="171">
        <f>MAX(D6:O6)</f>
        <v>28.9</v>
      </c>
      <c r="Q6" s="172">
        <f>MIN(D6:O6)</f>
        <v>20.2</v>
      </c>
      <c r="R6" s="173">
        <f>AVERAGE(D6:O6)</f>
        <v>22.945454545454545</v>
      </c>
      <c r="S6" s="166" t="s">
        <v>6</v>
      </c>
      <c r="T6" s="166" t="s">
        <v>6</v>
      </c>
    </row>
    <row r="7" spans="2:20" ht="24.95" customHeight="1" x14ac:dyDescent="0.2">
      <c r="B7" s="174" t="s">
        <v>12</v>
      </c>
      <c r="C7" s="175" t="s">
        <v>13</v>
      </c>
      <c r="D7" s="167">
        <v>12</v>
      </c>
      <c r="E7" s="168">
        <v>3</v>
      </c>
      <c r="F7" s="168">
        <v>3</v>
      </c>
      <c r="G7" s="168">
        <v>2</v>
      </c>
      <c r="H7" s="168">
        <v>2</v>
      </c>
      <c r="I7" s="176">
        <v>2</v>
      </c>
      <c r="J7" s="161" t="s">
        <v>7</v>
      </c>
      <c r="K7" s="176">
        <v>2</v>
      </c>
      <c r="L7" s="176">
        <v>3</v>
      </c>
      <c r="M7" s="176">
        <v>3</v>
      </c>
      <c r="N7" s="176">
        <v>1</v>
      </c>
      <c r="O7" s="170">
        <v>1</v>
      </c>
      <c r="P7" s="177">
        <f>MAX(D7:O7)</f>
        <v>12</v>
      </c>
      <c r="Q7" s="178">
        <f>MIN(D7:O7)</f>
        <v>1</v>
      </c>
      <c r="R7" s="179">
        <f>AVERAGE(D7:O7)</f>
        <v>3.0909090909090908</v>
      </c>
      <c r="S7" s="180" t="s">
        <v>7</v>
      </c>
      <c r="T7" s="180" t="s">
        <v>7</v>
      </c>
    </row>
    <row r="8" spans="2:20" ht="24.95" customHeight="1" x14ac:dyDescent="0.2">
      <c r="B8" s="174" t="s">
        <v>14</v>
      </c>
      <c r="C8" s="175"/>
      <c r="D8" s="167" t="s">
        <v>61</v>
      </c>
      <c r="E8" s="168" t="s">
        <v>61</v>
      </c>
      <c r="F8" s="168" t="s">
        <v>61</v>
      </c>
      <c r="G8" s="168" t="s">
        <v>61</v>
      </c>
      <c r="H8" s="168" t="s">
        <v>61</v>
      </c>
      <c r="I8" s="176" t="s">
        <v>61</v>
      </c>
      <c r="J8" s="161" t="s">
        <v>7</v>
      </c>
      <c r="K8" s="176" t="s">
        <v>61</v>
      </c>
      <c r="L8" s="176" t="s">
        <v>61</v>
      </c>
      <c r="M8" s="176" t="s">
        <v>61</v>
      </c>
      <c r="N8" s="176" t="s">
        <v>61</v>
      </c>
      <c r="O8" s="170" t="s">
        <v>61</v>
      </c>
      <c r="P8" s="171" t="s">
        <v>61</v>
      </c>
      <c r="Q8" s="172" t="s">
        <v>61</v>
      </c>
      <c r="R8" s="173" t="s">
        <v>61</v>
      </c>
      <c r="S8" s="180" t="s">
        <v>7</v>
      </c>
      <c r="T8" s="180" t="s">
        <v>7</v>
      </c>
    </row>
    <row r="9" spans="2:20" ht="24.95" customHeight="1" x14ac:dyDescent="0.2">
      <c r="B9" s="174" t="s">
        <v>358</v>
      </c>
      <c r="C9" s="175" t="s">
        <v>315</v>
      </c>
      <c r="D9" s="167">
        <v>22.4</v>
      </c>
      <c r="E9" s="168">
        <v>5.48</v>
      </c>
      <c r="F9" s="181">
        <v>2.6</v>
      </c>
      <c r="G9" s="168">
        <v>2.78</v>
      </c>
      <c r="H9" s="168">
        <v>4.03</v>
      </c>
      <c r="I9" s="181">
        <v>3.98</v>
      </c>
      <c r="J9" s="161" t="s">
        <v>7</v>
      </c>
      <c r="K9" s="181">
        <v>3.15</v>
      </c>
      <c r="L9" s="181">
        <v>9.34</v>
      </c>
      <c r="M9" s="181">
        <v>3.47</v>
      </c>
      <c r="N9" s="181">
        <v>3.77</v>
      </c>
      <c r="O9" s="170">
        <v>5.45</v>
      </c>
      <c r="P9" s="171">
        <f t="shared" ref="P9:P34" si="0">MAX(D9:O9)</f>
        <v>22.4</v>
      </c>
      <c r="Q9" s="172">
        <f t="shared" ref="Q9:Q23" si="1">MIN(D9:O9)</f>
        <v>2.6</v>
      </c>
      <c r="R9" s="173">
        <f t="shared" ref="R9:R33" si="2">AVERAGE(D9:O9)</f>
        <v>6.0409090909090901</v>
      </c>
      <c r="S9" s="180" t="s">
        <v>7</v>
      </c>
      <c r="T9" s="180" t="s">
        <v>7</v>
      </c>
    </row>
    <row r="10" spans="2:20" ht="24.95" customHeight="1" x14ac:dyDescent="0.2">
      <c r="B10" s="174" t="s">
        <v>16</v>
      </c>
      <c r="C10" s="175"/>
      <c r="D10" s="182">
        <v>7.9</v>
      </c>
      <c r="E10" s="181">
        <v>7.9</v>
      </c>
      <c r="F10" s="181">
        <v>7.8</v>
      </c>
      <c r="G10" s="168">
        <v>7.84</v>
      </c>
      <c r="H10" s="168">
        <v>7.82</v>
      </c>
      <c r="I10" s="181">
        <v>8.34</v>
      </c>
      <c r="J10" s="161" t="s">
        <v>7</v>
      </c>
      <c r="K10" s="181">
        <v>7.84</v>
      </c>
      <c r="L10" s="181">
        <v>7.82</v>
      </c>
      <c r="M10" s="181">
        <v>7.76</v>
      </c>
      <c r="N10" s="181">
        <v>7.85</v>
      </c>
      <c r="O10" s="170">
        <v>7.93</v>
      </c>
      <c r="P10" s="163">
        <f t="shared" si="0"/>
        <v>8.34</v>
      </c>
      <c r="Q10" s="164">
        <f t="shared" si="1"/>
        <v>7.76</v>
      </c>
      <c r="R10" s="165">
        <f t="shared" si="2"/>
        <v>7.8909090909090915</v>
      </c>
      <c r="S10" s="166" t="s">
        <v>17</v>
      </c>
      <c r="T10" s="166" t="s">
        <v>6</v>
      </c>
    </row>
    <row r="11" spans="2:20" ht="24.95" customHeight="1" x14ac:dyDescent="0.2">
      <c r="B11" s="174" t="s">
        <v>359</v>
      </c>
      <c r="C11" s="183" t="s">
        <v>19</v>
      </c>
      <c r="D11" s="167">
        <v>231</v>
      </c>
      <c r="E11" s="168">
        <v>219</v>
      </c>
      <c r="F11" s="168">
        <v>211</v>
      </c>
      <c r="G11" s="168">
        <v>194</v>
      </c>
      <c r="H11" s="168">
        <v>208</v>
      </c>
      <c r="I11" s="176">
        <v>174</v>
      </c>
      <c r="J11" s="161" t="s">
        <v>7</v>
      </c>
      <c r="K11" s="176">
        <v>156</v>
      </c>
      <c r="L11" s="176">
        <v>191</v>
      </c>
      <c r="M11" s="176">
        <v>194</v>
      </c>
      <c r="N11" s="176">
        <v>212</v>
      </c>
      <c r="O11" s="170">
        <v>190</v>
      </c>
      <c r="P11" s="177">
        <f t="shared" si="0"/>
        <v>231</v>
      </c>
      <c r="Q11" s="178">
        <f t="shared" si="1"/>
        <v>156</v>
      </c>
      <c r="R11" s="179">
        <f t="shared" si="2"/>
        <v>198.18181818181819</v>
      </c>
      <c r="S11" s="180" t="s">
        <v>7</v>
      </c>
      <c r="T11" s="180" t="s">
        <v>7</v>
      </c>
    </row>
    <row r="12" spans="2:20" ht="24.95" customHeight="1" x14ac:dyDescent="0.2">
      <c r="B12" s="185" t="s">
        <v>365</v>
      </c>
      <c r="C12" s="186" t="s">
        <v>20</v>
      </c>
      <c r="D12" s="182">
        <v>0.11</v>
      </c>
      <c r="E12" s="181">
        <v>0.11</v>
      </c>
      <c r="F12" s="181">
        <v>0.11</v>
      </c>
      <c r="G12" s="187">
        <v>0.1</v>
      </c>
      <c r="H12" s="187">
        <v>0.1</v>
      </c>
      <c r="I12" s="187">
        <v>0.08</v>
      </c>
      <c r="J12" s="188" t="s">
        <v>7</v>
      </c>
      <c r="K12" s="187">
        <v>0.08</v>
      </c>
      <c r="L12" s="187">
        <v>0.09</v>
      </c>
      <c r="M12" s="187">
        <v>0.09</v>
      </c>
      <c r="N12" s="187">
        <v>0.1</v>
      </c>
      <c r="O12" s="189">
        <v>0.1</v>
      </c>
      <c r="P12" s="163">
        <f t="shared" si="0"/>
        <v>0.11</v>
      </c>
      <c r="Q12" s="164">
        <f t="shared" si="1"/>
        <v>0.08</v>
      </c>
      <c r="R12" s="165">
        <f t="shared" si="2"/>
        <v>9.7272727272727261E-2</v>
      </c>
      <c r="S12" s="190" t="s">
        <v>7</v>
      </c>
      <c r="T12" s="180" t="s">
        <v>7</v>
      </c>
    </row>
    <row r="13" spans="2:20" ht="24.95" customHeight="1" x14ac:dyDescent="0.2">
      <c r="B13" s="174" t="s">
        <v>21</v>
      </c>
      <c r="C13" s="175" t="s">
        <v>22</v>
      </c>
      <c r="D13" s="167">
        <v>108</v>
      </c>
      <c r="E13" s="168">
        <v>108</v>
      </c>
      <c r="F13" s="168">
        <v>117</v>
      </c>
      <c r="G13" s="168">
        <v>104</v>
      </c>
      <c r="H13" s="168">
        <v>102</v>
      </c>
      <c r="I13" s="176">
        <v>87</v>
      </c>
      <c r="J13" s="161" t="s">
        <v>7</v>
      </c>
      <c r="K13" s="176">
        <v>80</v>
      </c>
      <c r="L13" s="176">
        <v>99</v>
      </c>
      <c r="M13" s="176">
        <v>90</v>
      </c>
      <c r="N13" s="176">
        <v>97</v>
      </c>
      <c r="O13" s="170">
        <v>93</v>
      </c>
      <c r="P13" s="177">
        <f t="shared" si="0"/>
        <v>117</v>
      </c>
      <c r="Q13" s="178">
        <f t="shared" si="1"/>
        <v>80</v>
      </c>
      <c r="R13" s="179">
        <f t="shared" si="2"/>
        <v>98.63636363636364</v>
      </c>
      <c r="S13" s="180" t="s">
        <v>7</v>
      </c>
      <c r="T13" s="180" t="s">
        <v>7</v>
      </c>
    </row>
    <row r="14" spans="2:20" ht="24.95" customHeight="1" x14ac:dyDescent="0.2">
      <c r="B14" s="191" t="s">
        <v>23</v>
      </c>
      <c r="C14" s="175" t="s">
        <v>22</v>
      </c>
      <c r="D14" s="167">
        <v>0</v>
      </c>
      <c r="E14" s="168">
        <v>0</v>
      </c>
      <c r="F14" s="168">
        <v>0</v>
      </c>
      <c r="G14" s="168">
        <v>0</v>
      </c>
      <c r="H14" s="168">
        <v>0</v>
      </c>
      <c r="I14" s="176">
        <v>0</v>
      </c>
      <c r="J14" s="161" t="s">
        <v>7</v>
      </c>
      <c r="K14" s="176">
        <v>0</v>
      </c>
      <c r="L14" s="176">
        <v>0</v>
      </c>
      <c r="M14" s="176">
        <v>0</v>
      </c>
      <c r="N14" s="176">
        <v>0</v>
      </c>
      <c r="O14" s="170">
        <v>0</v>
      </c>
      <c r="P14" s="177">
        <f t="shared" si="0"/>
        <v>0</v>
      </c>
      <c r="Q14" s="178">
        <f t="shared" si="1"/>
        <v>0</v>
      </c>
      <c r="R14" s="179">
        <f t="shared" si="2"/>
        <v>0</v>
      </c>
      <c r="S14" s="166" t="s">
        <v>6</v>
      </c>
      <c r="T14" s="166" t="s">
        <v>6</v>
      </c>
    </row>
    <row r="15" spans="2:20" ht="24.95" customHeight="1" x14ac:dyDescent="0.2">
      <c r="B15" s="174" t="s">
        <v>24</v>
      </c>
      <c r="C15" s="175" t="s">
        <v>22</v>
      </c>
      <c r="D15" s="167">
        <v>172</v>
      </c>
      <c r="E15" s="168">
        <v>138</v>
      </c>
      <c r="F15" s="168">
        <v>128</v>
      </c>
      <c r="G15" s="168">
        <v>122</v>
      </c>
      <c r="H15" s="168">
        <v>130</v>
      </c>
      <c r="I15" s="176">
        <v>112</v>
      </c>
      <c r="J15" s="161" t="s">
        <v>7</v>
      </c>
      <c r="K15" s="176">
        <v>101</v>
      </c>
      <c r="L15" s="176">
        <v>123</v>
      </c>
      <c r="M15" s="176">
        <v>119</v>
      </c>
      <c r="N15" s="176">
        <v>134</v>
      </c>
      <c r="O15" s="170">
        <v>120</v>
      </c>
      <c r="P15" s="177">
        <f t="shared" si="0"/>
        <v>172</v>
      </c>
      <c r="Q15" s="178">
        <f t="shared" si="1"/>
        <v>101</v>
      </c>
      <c r="R15" s="179">
        <f t="shared" si="2"/>
        <v>127.18181818181819</v>
      </c>
      <c r="S15" s="166" t="s">
        <v>6</v>
      </c>
      <c r="T15" s="166" t="s">
        <v>6</v>
      </c>
    </row>
    <row r="16" spans="2:20" ht="24.95" customHeight="1" x14ac:dyDescent="0.2">
      <c r="B16" s="174" t="s">
        <v>25</v>
      </c>
      <c r="C16" s="175" t="s">
        <v>22</v>
      </c>
      <c r="D16" s="167">
        <v>139</v>
      </c>
      <c r="E16" s="168">
        <v>131</v>
      </c>
      <c r="F16" s="168">
        <v>127</v>
      </c>
      <c r="G16" s="168">
        <v>116</v>
      </c>
      <c r="H16" s="168">
        <v>125</v>
      </c>
      <c r="I16" s="176">
        <v>104</v>
      </c>
      <c r="J16" s="161" t="s">
        <v>7</v>
      </c>
      <c r="K16" s="176">
        <v>94</v>
      </c>
      <c r="L16" s="176">
        <v>115</v>
      </c>
      <c r="M16" s="176">
        <v>116</v>
      </c>
      <c r="N16" s="176">
        <v>127</v>
      </c>
      <c r="O16" s="170">
        <v>114</v>
      </c>
      <c r="P16" s="177">
        <f t="shared" si="0"/>
        <v>139</v>
      </c>
      <c r="Q16" s="178">
        <f t="shared" si="1"/>
        <v>94</v>
      </c>
      <c r="R16" s="179">
        <f t="shared" si="2"/>
        <v>118.90909090909091</v>
      </c>
      <c r="S16" s="180" t="s">
        <v>7</v>
      </c>
      <c r="T16" s="180" t="s">
        <v>7</v>
      </c>
    </row>
    <row r="17" spans="2:20" ht="24.95" customHeight="1" x14ac:dyDescent="0.2">
      <c r="B17" s="174" t="s">
        <v>26</v>
      </c>
      <c r="C17" s="175" t="s">
        <v>22</v>
      </c>
      <c r="D17" s="167">
        <v>33</v>
      </c>
      <c r="E17" s="168">
        <v>7</v>
      </c>
      <c r="F17" s="168">
        <v>1</v>
      </c>
      <c r="G17" s="168">
        <v>6</v>
      </c>
      <c r="H17" s="168">
        <v>5</v>
      </c>
      <c r="I17" s="176">
        <v>8</v>
      </c>
      <c r="J17" s="161" t="s">
        <v>7</v>
      </c>
      <c r="K17" s="176">
        <v>7</v>
      </c>
      <c r="L17" s="176">
        <v>8</v>
      </c>
      <c r="M17" s="176">
        <v>3</v>
      </c>
      <c r="N17" s="176">
        <v>7</v>
      </c>
      <c r="O17" s="170">
        <v>6</v>
      </c>
      <c r="P17" s="177">
        <f t="shared" si="0"/>
        <v>33</v>
      </c>
      <c r="Q17" s="178">
        <f t="shared" si="1"/>
        <v>1</v>
      </c>
      <c r="R17" s="179">
        <f t="shared" si="2"/>
        <v>8.2727272727272734</v>
      </c>
      <c r="S17" s="180" t="s">
        <v>7</v>
      </c>
      <c r="T17" s="180" t="s">
        <v>7</v>
      </c>
    </row>
    <row r="18" spans="2:20" ht="24.95" customHeight="1" x14ac:dyDescent="0.2">
      <c r="B18" s="174" t="s">
        <v>27</v>
      </c>
      <c r="C18" s="175" t="s">
        <v>22</v>
      </c>
      <c r="D18" s="167">
        <v>113</v>
      </c>
      <c r="E18" s="168">
        <v>115</v>
      </c>
      <c r="F18" s="168">
        <v>129</v>
      </c>
      <c r="G18" s="168">
        <v>114</v>
      </c>
      <c r="H18" s="168">
        <v>132</v>
      </c>
      <c r="I18" s="176">
        <v>93</v>
      </c>
      <c r="J18" s="161" t="s">
        <v>7</v>
      </c>
      <c r="K18" s="176">
        <v>95</v>
      </c>
      <c r="L18" s="176">
        <v>79</v>
      </c>
      <c r="M18" s="176">
        <v>78</v>
      </c>
      <c r="N18" s="176">
        <v>108</v>
      </c>
      <c r="O18" s="170">
        <v>107</v>
      </c>
      <c r="P18" s="177">
        <f t="shared" si="0"/>
        <v>132</v>
      </c>
      <c r="Q18" s="178">
        <f t="shared" si="1"/>
        <v>78</v>
      </c>
      <c r="R18" s="179">
        <f t="shared" si="2"/>
        <v>105.72727272727273</v>
      </c>
      <c r="S18" s="180" t="s">
        <v>7</v>
      </c>
      <c r="T18" s="180" t="s">
        <v>7</v>
      </c>
    </row>
    <row r="19" spans="2:20" ht="24.95" customHeight="1" x14ac:dyDescent="0.2">
      <c r="B19" s="174" t="s">
        <v>28</v>
      </c>
      <c r="C19" s="175" t="s">
        <v>22</v>
      </c>
      <c r="D19" s="167">
        <v>108</v>
      </c>
      <c r="E19" s="168">
        <v>108</v>
      </c>
      <c r="F19" s="168">
        <v>117</v>
      </c>
      <c r="G19" s="168">
        <v>104</v>
      </c>
      <c r="H19" s="168">
        <v>102</v>
      </c>
      <c r="I19" s="176">
        <v>87</v>
      </c>
      <c r="J19" s="161" t="s">
        <v>7</v>
      </c>
      <c r="K19" s="176">
        <v>85</v>
      </c>
      <c r="L19" s="176">
        <v>79</v>
      </c>
      <c r="M19" s="176">
        <v>78</v>
      </c>
      <c r="N19" s="176">
        <v>97</v>
      </c>
      <c r="O19" s="170">
        <v>93</v>
      </c>
      <c r="P19" s="177">
        <f t="shared" si="0"/>
        <v>117</v>
      </c>
      <c r="Q19" s="178">
        <f t="shared" si="1"/>
        <v>78</v>
      </c>
      <c r="R19" s="179">
        <f t="shared" si="2"/>
        <v>96.181818181818187</v>
      </c>
      <c r="S19" s="180" t="s">
        <v>7</v>
      </c>
      <c r="T19" s="180" t="s">
        <v>7</v>
      </c>
    </row>
    <row r="20" spans="2:20" ht="24.95" customHeight="1" x14ac:dyDescent="0.2">
      <c r="B20" s="174" t="s">
        <v>29</v>
      </c>
      <c r="C20" s="175" t="s">
        <v>22</v>
      </c>
      <c r="D20" s="167">
        <v>5</v>
      </c>
      <c r="E20" s="168">
        <v>7</v>
      </c>
      <c r="F20" s="168">
        <v>12</v>
      </c>
      <c r="G20" s="168">
        <v>10</v>
      </c>
      <c r="H20" s="168">
        <v>30</v>
      </c>
      <c r="I20" s="176">
        <v>6</v>
      </c>
      <c r="J20" s="161" t="s">
        <v>7</v>
      </c>
      <c r="K20" s="176">
        <v>10</v>
      </c>
      <c r="L20" s="176">
        <v>0</v>
      </c>
      <c r="M20" s="176">
        <v>0</v>
      </c>
      <c r="N20" s="176">
        <v>11</v>
      </c>
      <c r="O20" s="170">
        <v>14</v>
      </c>
      <c r="P20" s="177">
        <f t="shared" si="0"/>
        <v>30</v>
      </c>
      <c r="Q20" s="178">
        <f t="shared" si="1"/>
        <v>0</v>
      </c>
      <c r="R20" s="179">
        <f t="shared" si="2"/>
        <v>9.545454545454545</v>
      </c>
      <c r="S20" s="180" t="s">
        <v>7</v>
      </c>
      <c r="T20" s="180" t="s">
        <v>7</v>
      </c>
    </row>
    <row r="21" spans="2:20" ht="24.95" customHeight="1" x14ac:dyDescent="0.2">
      <c r="B21" s="174" t="s">
        <v>30</v>
      </c>
      <c r="C21" s="175" t="s">
        <v>22</v>
      </c>
      <c r="D21" s="167">
        <v>0</v>
      </c>
      <c r="E21" s="168">
        <v>0</v>
      </c>
      <c r="F21" s="168">
        <v>0</v>
      </c>
      <c r="G21" s="168">
        <v>0</v>
      </c>
      <c r="H21" s="168">
        <v>0</v>
      </c>
      <c r="I21" s="176">
        <v>0</v>
      </c>
      <c r="J21" s="161" t="s">
        <v>7</v>
      </c>
      <c r="K21" s="176">
        <v>0</v>
      </c>
      <c r="L21" s="176">
        <v>0</v>
      </c>
      <c r="M21" s="176">
        <v>0</v>
      </c>
      <c r="N21" s="176">
        <v>0</v>
      </c>
      <c r="O21" s="170">
        <v>0</v>
      </c>
      <c r="P21" s="177">
        <f t="shared" si="0"/>
        <v>0</v>
      </c>
      <c r="Q21" s="178">
        <f t="shared" si="1"/>
        <v>0</v>
      </c>
      <c r="R21" s="179">
        <f t="shared" si="2"/>
        <v>0</v>
      </c>
      <c r="S21" s="180" t="s">
        <v>7</v>
      </c>
      <c r="T21" s="180" t="s">
        <v>7</v>
      </c>
    </row>
    <row r="22" spans="2:20" ht="24.95" customHeight="1" x14ac:dyDescent="0.2">
      <c r="B22" s="174" t="s">
        <v>31</v>
      </c>
      <c r="C22" s="175" t="s">
        <v>22</v>
      </c>
      <c r="D22" s="167">
        <v>1</v>
      </c>
      <c r="E22" s="168">
        <v>0</v>
      </c>
      <c r="F22" s="168">
        <v>4</v>
      </c>
      <c r="G22" s="168">
        <v>2</v>
      </c>
      <c r="H22" s="168">
        <v>3</v>
      </c>
      <c r="I22" s="176">
        <v>5</v>
      </c>
      <c r="J22" s="161" t="s">
        <v>7</v>
      </c>
      <c r="K22" s="176">
        <v>4</v>
      </c>
      <c r="L22" s="176">
        <v>4</v>
      </c>
      <c r="M22" s="176">
        <v>5</v>
      </c>
      <c r="N22" s="176">
        <v>1</v>
      </c>
      <c r="O22" s="170">
        <v>3</v>
      </c>
      <c r="P22" s="177">
        <f t="shared" si="0"/>
        <v>5</v>
      </c>
      <c r="Q22" s="178">
        <f t="shared" si="1"/>
        <v>0</v>
      </c>
      <c r="R22" s="179">
        <f t="shared" si="2"/>
        <v>2.9090909090909092</v>
      </c>
      <c r="S22" s="180" t="s">
        <v>7</v>
      </c>
      <c r="T22" s="180" t="s">
        <v>7</v>
      </c>
    </row>
    <row r="23" spans="2:20" ht="24.95" customHeight="1" x14ac:dyDescent="0.2">
      <c r="B23" s="174" t="s">
        <v>32</v>
      </c>
      <c r="C23" s="175" t="s">
        <v>22</v>
      </c>
      <c r="D23" s="192">
        <v>1.85</v>
      </c>
      <c r="E23" s="192">
        <v>1.62</v>
      </c>
      <c r="F23" s="192">
        <v>1.08</v>
      </c>
      <c r="G23" s="192">
        <v>1.39</v>
      </c>
      <c r="H23" s="192">
        <v>1</v>
      </c>
      <c r="I23" s="192">
        <v>1.39</v>
      </c>
      <c r="J23" s="161" t="s">
        <v>7</v>
      </c>
      <c r="K23" s="192">
        <v>1.23</v>
      </c>
      <c r="L23" s="192">
        <v>1.39</v>
      </c>
      <c r="M23" s="192">
        <v>1.31</v>
      </c>
      <c r="N23" s="192">
        <v>1.39</v>
      </c>
      <c r="O23" s="192">
        <v>1.4</v>
      </c>
      <c r="P23" s="163">
        <f t="shared" si="0"/>
        <v>1.85</v>
      </c>
      <c r="Q23" s="164">
        <f t="shared" si="1"/>
        <v>1</v>
      </c>
      <c r="R23" s="165">
        <f t="shared" si="2"/>
        <v>1.3681818181818184</v>
      </c>
      <c r="S23" s="180" t="s">
        <v>7</v>
      </c>
      <c r="T23" s="180" t="s">
        <v>7</v>
      </c>
    </row>
    <row r="24" spans="2:20" ht="24.95" customHeight="1" x14ac:dyDescent="0.2">
      <c r="B24" s="174" t="s">
        <v>33</v>
      </c>
      <c r="C24" s="175" t="s">
        <v>22</v>
      </c>
      <c r="D24" s="193">
        <v>9.0999999999999998E-2</v>
      </c>
      <c r="E24" s="193">
        <v>0.105</v>
      </c>
      <c r="F24" s="193">
        <v>9.5000000000000001E-2</v>
      </c>
      <c r="G24" s="194">
        <v>0.112</v>
      </c>
      <c r="H24" s="193">
        <v>7.9000000000000001E-2</v>
      </c>
      <c r="I24" s="194">
        <v>0.11799999999999999</v>
      </c>
      <c r="J24" s="161" t="s">
        <v>7</v>
      </c>
      <c r="K24" s="194">
        <v>0.107</v>
      </c>
      <c r="L24" s="194">
        <v>0.107</v>
      </c>
      <c r="M24" s="194">
        <v>4.2999999999999997E-2</v>
      </c>
      <c r="N24" s="194">
        <v>9.4E-2</v>
      </c>
      <c r="O24" s="193">
        <v>9.6000000000000002E-2</v>
      </c>
      <c r="P24" s="195">
        <f t="shared" si="0"/>
        <v>0.11799999999999999</v>
      </c>
      <c r="Q24" s="196" t="s">
        <v>62</v>
      </c>
      <c r="R24" s="197">
        <f t="shared" si="2"/>
        <v>9.5181818181818201E-2</v>
      </c>
      <c r="S24" s="180">
        <v>0.5</v>
      </c>
      <c r="T24" s="198">
        <v>0</v>
      </c>
    </row>
    <row r="25" spans="2:20" ht="24.95" customHeight="1" x14ac:dyDescent="0.2">
      <c r="B25" s="174" t="s">
        <v>320</v>
      </c>
      <c r="C25" s="175" t="s">
        <v>22</v>
      </c>
      <c r="D25" s="192">
        <v>0.89</v>
      </c>
      <c r="E25" s="192">
        <v>0.39</v>
      </c>
      <c r="F25" s="192">
        <v>0.41</v>
      </c>
      <c r="G25" s="192">
        <v>0.22</v>
      </c>
      <c r="H25" s="192">
        <v>0.1</v>
      </c>
      <c r="I25" s="192" t="s">
        <v>62</v>
      </c>
      <c r="J25" s="161" t="s">
        <v>7</v>
      </c>
      <c r="K25" s="192">
        <v>0.2</v>
      </c>
      <c r="L25" s="192">
        <v>0.28999999999999998</v>
      </c>
      <c r="M25" s="192" t="s">
        <v>62</v>
      </c>
      <c r="N25" s="192" t="s">
        <v>62</v>
      </c>
      <c r="O25" s="193">
        <v>0.46</v>
      </c>
      <c r="P25" s="195">
        <f t="shared" si="0"/>
        <v>0.89</v>
      </c>
      <c r="Q25" s="196" t="s">
        <v>62</v>
      </c>
      <c r="R25" s="197">
        <f t="shared" si="2"/>
        <v>0.37</v>
      </c>
      <c r="S25" s="199">
        <v>5</v>
      </c>
      <c r="T25" s="198">
        <v>0.01</v>
      </c>
    </row>
    <row r="26" spans="2:20" ht="24.95" customHeight="1" x14ac:dyDescent="0.2">
      <c r="B26" s="174" t="s">
        <v>321</v>
      </c>
      <c r="C26" s="200" t="s">
        <v>22</v>
      </c>
      <c r="D26" s="193">
        <v>8.9999999999999993E-3</v>
      </c>
      <c r="E26" s="193">
        <v>3.0000000000000001E-3</v>
      </c>
      <c r="F26" s="193">
        <v>7.0000000000000001E-3</v>
      </c>
      <c r="G26" s="193">
        <v>4.0000000000000001E-3</v>
      </c>
      <c r="H26" s="193">
        <v>5.0000000000000001E-3</v>
      </c>
      <c r="I26" s="194">
        <v>2E-3</v>
      </c>
      <c r="J26" s="161" t="s">
        <v>7</v>
      </c>
      <c r="K26" s="194">
        <v>3.0000000000000001E-3</v>
      </c>
      <c r="L26" s="194">
        <v>8.9999999999999993E-3</v>
      </c>
      <c r="M26" s="194">
        <v>7.0000000000000001E-3</v>
      </c>
      <c r="N26" s="194">
        <v>8.0000000000000002E-3</v>
      </c>
      <c r="O26" s="193">
        <v>7.0000000000000001E-3</v>
      </c>
      <c r="P26" s="195">
        <f t="shared" si="0"/>
        <v>8.9999999999999993E-3</v>
      </c>
      <c r="Q26" s="201" t="s">
        <v>62</v>
      </c>
      <c r="R26" s="197">
        <f t="shared" si="2"/>
        <v>5.8181818181818187E-3</v>
      </c>
      <c r="S26" s="202" t="s">
        <v>7</v>
      </c>
      <c r="T26" s="198">
        <v>0.01</v>
      </c>
    </row>
    <row r="27" spans="2:20" ht="24.95" customHeight="1" x14ac:dyDescent="0.2">
      <c r="B27" s="174" t="s">
        <v>34</v>
      </c>
      <c r="C27" s="175" t="s">
        <v>22</v>
      </c>
      <c r="D27" s="203">
        <v>1</v>
      </c>
      <c r="E27" s="203">
        <v>0.1</v>
      </c>
      <c r="F27" s="203">
        <v>0.6</v>
      </c>
      <c r="G27" s="203">
        <v>0.2</v>
      </c>
      <c r="H27" s="193">
        <v>1.4</v>
      </c>
      <c r="I27" s="203">
        <v>0.3</v>
      </c>
      <c r="J27" s="161" t="s">
        <v>7</v>
      </c>
      <c r="K27" s="203">
        <v>0.5</v>
      </c>
      <c r="L27" s="203">
        <v>0.4</v>
      </c>
      <c r="M27" s="203">
        <v>0.4</v>
      </c>
      <c r="N27" s="203">
        <v>0.9</v>
      </c>
      <c r="O27" s="193">
        <v>0.4</v>
      </c>
      <c r="P27" s="195">
        <f t="shared" si="0"/>
        <v>1.4</v>
      </c>
      <c r="Q27" s="196">
        <f t="shared" ref="Q27:Q33" si="3">MIN(D27:O27)</f>
        <v>0.1</v>
      </c>
      <c r="R27" s="197">
        <f t="shared" si="2"/>
        <v>0.56363636363636371</v>
      </c>
      <c r="S27" s="166" t="s">
        <v>6</v>
      </c>
      <c r="T27" s="180" t="s">
        <v>7</v>
      </c>
    </row>
    <row r="28" spans="2:20" ht="24.95" customHeight="1" x14ac:dyDescent="0.2">
      <c r="B28" s="174" t="s">
        <v>35</v>
      </c>
      <c r="C28" s="175" t="s">
        <v>22</v>
      </c>
      <c r="D28" s="193">
        <v>0.05</v>
      </c>
      <c r="E28" s="193">
        <v>0.03</v>
      </c>
      <c r="F28" s="192">
        <v>0.03</v>
      </c>
      <c r="G28" s="192">
        <v>0.02</v>
      </c>
      <c r="H28" s="193">
        <v>0.02</v>
      </c>
      <c r="I28" s="192">
        <v>0.02</v>
      </c>
      <c r="J28" s="161" t="s">
        <v>7</v>
      </c>
      <c r="K28" s="192">
        <v>0.03</v>
      </c>
      <c r="L28" s="192">
        <v>0.04</v>
      </c>
      <c r="M28" s="192">
        <v>0.03</v>
      </c>
      <c r="N28" s="192">
        <v>0.06</v>
      </c>
      <c r="O28" s="193">
        <v>0.03</v>
      </c>
      <c r="P28" s="195">
        <f t="shared" si="0"/>
        <v>0.06</v>
      </c>
      <c r="Q28" s="196">
        <f t="shared" si="3"/>
        <v>0.02</v>
      </c>
      <c r="R28" s="197">
        <f t="shared" si="2"/>
        <v>3.2727272727272723E-2</v>
      </c>
      <c r="S28" s="166" t="s">
        <v>6</v>
      </c>
      <c r="T28" s="180" t="s">
        <v>7</v>
      </c>
    </row>
    <row r="29" spans="2:20" ht="24.95" customHeight="1" x14ac:dyDescent="0.2">
      <c r="B29" s="174" t="s">
        <v>36</v>
      </c>
      <c r="C29" s="175" t="s">
        <v>22</v>
      </c>
      <c r="D29" s="193">
        <v>31.4</v>
      </c>
      <c r="E29" s="193">
        <v>31.3</v>
      </c>
      <c r="F29" s="193">
        <v>36.4</v>
      </c>
      <c r="G29" s="193">
        <v>31.6</v>
      </c>
      <c r="H29" s="193">
        <v>29.4</v>
      </c>
      <c r="I29" s="203">
        <v>27.6</v>
      </c>
      <c r="J29" s="161" t="s">
        <v>7</v>
      </c>
      <c r="K29" s="203">
        <v>24.6</v>
      </c>
      <c r="L29" s="203">
        <v>30</v>
      </c>
      <c r="M29" s="203">
        <v>29.4</v>
      </c>
      <c r="N29" s="203">
        <v>28</v>
      </c>
      <c r="O29" s="193">
        <v>27.4</v>
      </c>
      <c r="P29" s="163">
        <f t="shared" si="0"/>
        <v>36.4</v>
      </c>
      <c r="Q29" s="164">
        <f t="shared" si="3"/>
        <v>24.6</v>
      </c>
      <c r="R29" s="165">
        <f t="shared" si="2"/>
        <v>29.736363636363635</v>
      </c>
      <c r="S29" s="180" t="s">
        <v>7</v>
      </c>
      <c r="T29" s="180" t="s">
        <v>7</v>
      </c>
    </row>
    <row r="30" spans="2:20" ht="24.95" customHeight="1" x14ac:dyDescent="0.2">
      <c r="B30" s="174" t="s">
        <v>37</v>
      </c>
      <c r="C30" s="175" t="s">
        <v>22</v>
      </c>
      <c r="D30" s="192">
        <v>0.3</v>
      </c>
      <c r="E30" s="192">
        <v>0.26</v>
      </c>
      <c r="F30" s="192">
        <v>7.0000000000000007E-2</v>
      </c>
      <c r="G30" s="192">
        <v>0.14000000000000001</v>
      </c>
      <c r="H30" s="192">
        <v>0.2</v>
      </c>
      <c r="I30" s="192">
        <v>0.18</v>
      </c>
      <c r="J30" s="161" t="s">
        <v>7</v>
      </c>
      <c r="K30" s="192">
        <v>0.17</v>
      </c>
      <c r="L30" s="192">
        <v>0.14000000000000001</v>
      </c>
      <c r="M30" s="192">
        <v>0.11</v>
      </c>
      <c r="N30" s="192">
        <v>0.1</v>
      </c>
      <c r="O30" s="192">
        <v>0.44600000000000001</v>
      </c>
      <c r="P30" s="163">
        <f t="shared" si="0"/>
        <v>0.44600000000000001</v>
      </c>
      <c r="Q30" s="164">
        <f t="shared" si="3"/>
        <v>7.0000000000000007E-2</v>
      </c>
      <c r="R30" s="165">
        <f t="shared" si="2"/>
        <v>0.19236363636363638</v>
      </c>
      <c r="S30" s="180" t="s">
        <v>7</v>
      </c>
      <c r="T30" s="180" t="s">
        <v>7</v>
      </c>
    </row>
    <row r="31" spans="2:20" ht="24.95" customHeight="1" x14ac:dyDescent="0.2">
      <c r="B31" s="174" t="s">
        <v>38</v>
      </c>
      <c r="C31" s="175" t="s">
        <v>22</v>
      </c>
      <c r="D31" s="193">
        <v>0.17</v>
      </c>
      <c r="E31" s="193">
        <v>0.18</v>
      </c>
      <c r="F31" s="193">
        <v>0.12</v>
      </c>
      <c r="G31" s="193">
        <v>0.12</v>
      </c>
      <c r="H31" s="193">
        <v>7.0000000000000007E-2</v>
      </c>
      <c r="I31" s="192">
        <v>0.15</v>
      </c>
      <c r="J31" s="161" t="s">
        <v>7</v>
      </c>
      <c r="K31" s="192">
        <v>0.1</v>
      </c>
      <c r="L31" s="192">
        <v>0.1</v>
      </c>
      <c r="M31" s="192">
        <v>7.0000000000000007E-2</v>
      </c>
      <c r="N31" s="192">
        <v>0.13</v>
      </c>
      <c r="O31" s="193">
        <v>0.19</v>
      </c>
      <c r="P31" s="163">
        <f t="shared" si="0"/>
        <v>0.19</v>
      </c>
      <c r="Q31" s="164">
        <f t="shared" si="3"/>
        <v>7.0000000000000007E-2</v>
      </c>
      <c r="R31" s="165">
        <f t="shared" si="2"/>
        <v>0.12727272727272726</v>
      </c>
      <c r="S31" s="180" t="s">
        <v>7</v>
      </c>
      <c r="T31" s="180" t="s">
        <v>7</v>
      </c>
    </row>
    <row r="32" spans="2:20" ht="24.95" customHeight="1" x14ac:dyDescent="0.2">
      <c r="B32" s="174" t="s">
        <v>39</v>
      </c>
      <c r="C32" s="175" t="s">
        <v>22</v>
      </c>
      <c r="D32" s="193">
        <v>0.16</v>
      </c>
      <c r="E32" s="193">
        <v>7.0000000000000007E-2</v>
      </c>
      <c r="F32" s="193">
        <v>7.0000000000000007E-2</v>
      </c>
      <c r="G32" s="193">
        <v>0.06</v>
      </c>
      <c r="H32" s="193">
        <v>0.04</v>
      </c>
      <c r="I32" s="192">
        <v>0.04</v>
      </c>
      <c r="J32" s="161" t="s">
        <v>7</v>
      </c>
      <c r="K32" s="192">
        <v>0.08</v>
      </c>
      <c r="L32" s="192">
        <v>0.08</v>
      </c>
      <c r="M32" s="192">
        <v>7.0000000000000007E-2</v>
      </c>
      <c r="N32" s="192">
        <v>7.0000000000000007E-2</v>
      </c>
      <c r="O32" s="192">
        <v>6.2899999999999998E-2</v>
      </c>
      <c r="P32" s="163">
        <f t="shared" si="0"/>
        <v>0.16</v>
      </c>
      <c r="Q32" s="164">
        <f t="shared" si="3"/>
        <v>0.04</v>
      </c>
      <c r="R32" s="165">
        <f t="shared" si="2"/>
        <v>7.2990909090909092E-2</v>
      </c>
      <c r="S32" s="204">
        <v>1</v>
      </c>
      <c r="T32" s="204" t="s">
        <v>6</v>
      </c>
    </row>
    <row r="33" spans="2:20" ht="24.95" customHeight="1" x14ac:dyDescent="0.2">
      <c r="B33" s="174" t="s">
        <v>40</v>
      </c>
      <c r="C33" s="175" t="s">
        <v>22</v>
      </c>
      <c r="D33" s="193">
        <v>8.2799999999999994</v>
      </c>
      <c r="E33" s="193">
        <v>8.82</v>
      </c>
      <c r="F33" s="193">
        <v>9.1199999999999992</v>
      </c>
      <c r="G33" s="192">
        <v>8.4</v>
      </c>
      <c r="H33" s="193">
        <v>14.04</v>
      </c>
      <c r="I33" s="192">
        <v>5.76</v>
      </c>
      <c r="J33" s="161" t="s">
        <v>7</v>
      </c>
      <c r="K33" s="192">
        <v>8.0399999999999991</v>
      </c>
      <c r="L33" s="192">
        <v>0.96</v>
      </c>
      <c r="M33" s="192">
        <v>1.08</v>
      </c>
      <c r="N33" s="192">
        <v>9.1199999999999992</v>
      </c>
      <c r="O33" s="192">
        <v>9.24</v>
      </c>
      <c r="P33" s="163">
        <f t="shared" si="0"/>
        <v>14.04</v>
      </c>
      <c r="Q33" s="164">
        <f t="shared" si="3"/>
        <v>0.96</v>
      </c>
      <c r="R33" s="165">
        <f t="shared" si="2"/>
        <v>7.5327272727272723</v>
      </c>
      <c r="S33" s="180" t="s">
        <v>7</v>
      </c>
      <c r="T33" s="180" t="s">
        <v>7</v>
      </c>
    </row>
    <row r="34" spans="2:20" ht="24.95" customHeight="1" x14ac:dyDescent="0.2">
      <c r="B34" s="205" t="s">
        <v>323</v>
      </c>
      <c r="C34" s="175" t="s">
        <v>22</v>
      </c>
      <c r="D34" s="192" t="s">
        <v>7</v>
      </c>
      <c r="E34" s="206">
        <v>3.1000000000000001E-5</v>
      </c>
      <c r="F34" s="192" t="s">
        <v>7</v>
      </c>
      <c r="G34" s="192" t="s">
        <v>7</v>
      </c>
      <c r="H34" s="192" t="s">
        <v>62</v>
      </c>
      <c r="I34" s="192" t="s">
        <v>7</v>
      </c>
      <c r="J34" s="161" t="s">
        <v>7</v>
      </c>
      <c r="K34" s="192" t="s">
        <v>62</v>
      </c>
      <c r="L34" s="192" t="s">
        <v>7</v>
      </c>
      <c r="M34" s="192" t="s">
        <v>7</v>
      </c>
      <c r="N34" s="192" t="s">
        <v>62</v>
      </c>
      <c r="O34" s="207" t="s">
        <v>7</v>
      </c>
      <c r="P34" s="208">
        <f t="shared" si="0"/>
        <v>3.1000000000000001E-5</v>
      </c>
      <c r="Q34" s="209" t="s">
        <v>62</v>
      </c>
      <c r="R34" s="210" t="s">
        <v>62</v>
      </c>
      <c r="S34" s="180">
        <v>2E-3</v>
      </c>
      <c r="T34" s="180">
        <v>1.0000000000000001E-5</v>
      </c>
    </row>
    <row r="35" spans="2:20" ht="24.95" customHeight="1" x14ac:dyDescent="0.2">
      <c r="B35" s="205" t="s">
        <v>326</v>
      </c>
      <c r="C35" s="175" t="s">
        <v>22</v>
      </c>
      <c r="D35" s="192" t="s">
        <v>7</v>
      </c>
      <c r="E35" s="193" t="s">
        <v>288</v>
      </c>
      <c r="F35" s="192" t="s">
        <v>7</v>
      </c>
      <c r="G35" s="192" t="s">
        <v>7</v>
      </c>
      <c r="H35" s="192" t="s">
        <v>62</v>
      </c>
      <c r="I35" s="192" t="s">
        <v>7</v>
      </c>
      <c r="J35" s="161" t="s">
        <v>7</v>
      </c>
      <c r="K35" s="193" t="s">
        <v>288</v>
      </c>
      <c r="L35" s="192" t="s">
        <v>7</v>
      </c>
      <c r="M35" s="192" t="s">
        <v>7</v>
      </c>
      <c r="N35" s="193" t="s">
        <v>288</v>
      </c>
      <c r="O35" s="207" t="s">
        <v>7</v>
      </c>
      <c r="P35" s="208" t="s">
        <v>325</v>
      </c>
      <c r="Q35" s="209" t="s">
        <v>62</v>
      </c>
      <c r="R35" s="210" t="s">
        <v>325</v>
      </c>
      <c r="S35" s="180">
        <v>0.1</v>
      </c>
      <c r="T35" s="180">
        <v>0.01</v>
      </c>
    </row>
    <row r="36" spans="2:20" ht="24.95" customHeight="1" x14ac:dyDescent="0.2">
      <c r="B36" s="205" t="s">
        <v>327</v>
      </c>
      <c r="C36" s="175" t="s">
        <v>22</v>
      </c>
      <c r="D36" s="192" t="s">
        <v>7</v>
      </c>
      <c r="E36" s="193" t="s">
        <v>62</v>
      </c>
      <c r="F36" s="192" t="s">
        <v>7</v>
      </c>
      <c r="G36" s="192" t="s">
        <v>7</v>
      </c>
      <c r="H36" s="192" t="s">
        <v>62</v>
      </c>
      <c r="I36" s="192" t="s">
        <v>7</v>
      </c>
      <c r="J36" s="161" t="s">
        <v>7</v>
      </c>
      <c r="K36" s="192" t="s">
        <v>62</v>
      </c>
      <c r="L36" s="192" t="s">
        <v>7</v>
      </c>
      <c r="M36" s="192" t="s">
        <v>7</v>
      </c>
      <c r="N36" s="194">
        <v>8.9999999999999993E-3</v>
      </c>
      <c r="O36" s="207" t="s">
        <v>7</v>
      </c>
      <c r="P36" s="208" t="s">
        <v>62</v>
      </c>
      <c r="Q36" s="209" t="s">
        <v>62</v>
      </c>
      <c r="R36" s="210" t="s">
        <v>62</v>
      </c>
      <c r="S36" s="199">
        <v>1</v>
      </c>
      <c r="T36" s="211">
        <v>1E-3</v>
      </c>
    </row>
    <row r="37" spans="2:20" ht="24.95" customHeight="1" x14ac:dyDescent="0.2">
      <c r="B37" s="205" t="s">
        <v>328</v>
      </c>
      <c r="C37" s="175" t="s">
        <v>22</v>
      </c>
      <c r="D37" s="212" t="s">
        <v>62</v>
      </c>
      <c r="E37" s="193" t="s">
        <v>62</v>
      </c>
      <c r="F37" s="193" t="s">
        <v>62</v>
      </c>
      <c r="G37" s="193" t="s">
        <v>62</v>
      </c>
      <c r="H37" s="192" t="s">
        <v>62</v>
      </c>
      <c r="I37" s="192" t="s">
        <v>62</v>
      </c>
      <c r="J37" s="161" t="s">
        <v>7</v>
      </c>
      <c r="K37" s="192" t="s">
        <v>62</v>
      </c>
      <c r="L37" s="192" t="s">
        <v>62</v>
      </c>
      <c r="M37" s="192" t="s">
        <v>62</v>
      </c>
      <c r="N37" s="192" t="s">
        <v>62</v>
      </c>
      <c r="O37" s="194">
        <v>2E-3</v>
      </c>
      <c r="P37" s="208">
        <f t="shared" ref="P37:P52" si="4">MAX(D37:O37)</f>
        <v>2E-3</v>
      </c>
      <c r="Q37" s="209">
        <f>MIN(D37:O37)</f>
        <v>2E-3</v>
      </c>
      <c r="R37" s="210">
        <f t="shared" ref="R37:R52" si="5">AVERAGE(D37:O37)</f>
        <v>2E-3</v>
      </c>
      <c r="S37" s="180">
        <v>0.05</v>
      </c>
      <c r="T37" s="180">
        <v>2E-3</v>
      </c>
    </row>
    <row r="38" spans="2:20" ht="24.95" customHeight="1" x14ac:dyDescent="0.2">
      <c r="B38" s="205" t="s">
        <v>360</v>
      </c>
      <c r="C38" s="175" t="s">
        <v>22</v>
      </c>
      <c r="D38" s="192" t="s">
        <v>7</v>
      </c>
      <c r="E38" s="193" t="s">
        <v>62</v>
      </c>
      <c r="F38" s="192" t="s">
        <v>7</v>
      </c>
      <c r="G38" s="192" t="s">
        <v>7</v>
      </c>
      <c r="H38" s="192" t="s">
        <v>62</v>
      </c>
      <c r="I38" s="192" t="s">
        <v>7</v>
      </c>
      <c r="J38" s="161" t="s">
        <v>7</v>
      </c>
      <c r="K38" s="192" t="s">
        <v>62</v>
      </c>
      <c r="L38" s="192" t="s">
        <v>7</v>
      </c>
      <c r="M38" s="192" t="s">
        <v>7</v>
      </c>
      <c r="N38" s="192" t="s">
        <v>62</v>
      </c>
      <c r="O38" s="207" t="s">
        <v>7</v>
      </c>
      <c r="P38" s="208">
        <f t="shared" si="4"/>
        <v>0</v>
      </c>
      <c r="Q38" s="213" t="s">
        <v>62</v>
      </c>
      <c r="R38" s="210" t="s">
        <v>62</v>
      </c>
      <c r="S38" s="180">
        <v>0.05</v>
      </c>
      <c r="T38" s="180">
        <v>2E-3</v>
      </c>
    </row>
    <row r="39" spans="2:20" ht="24.95" customHeight="1" x14ac:dyDescent="0.2">
      <c r="B39" s="205" t="s">
        <v>361</v>
      </c>
      <c r="C39" s="175" t="s">
        <v>22</v>
      </c>
      <c r="D39" s="192" t="s">
        <v>7</v>
      </c>
      <c r="E39" s="193" t="s">
        <v>62</v>
      </c>
      <c r="F39" s="192" t="s">
        <v>7</v>
      </c>
      <c r="G39" s="192" t="s">
        <v>7</v>
      </c>
      <c r="H39" s="192" t="s">
        <v>62</v>
      </c>
      <c r="I39" s="192" t="s">
        <v>7</v>
      </c>
      <c r="J39" s="161" t="s">
        <v>7</v>
      </c>
      <c r="K39" s="192" t="s">
        <v>62</v>
      </c>
      <c r="L39" s="192" t="s">
        <v>7</v>
      </c>
      <c r="M39" s="192" t="s">
        <v>7</v>
      </c>
      <c r="N39" s="192" t="s">
        <v>62</v>
      </c>
      <c r="O39" s="207" t="s">
        <v>7</v>
      </c>
      <c r="P39" s="214">
        <f t="shared" si="4"/>
        <v>0</v>
      </c>
      <c r="Q39" s="209" t="s">
        <v>62</v>
      </c>
      <c r="R39" s="215" t="s">
        <v>62</v>
      </c>
      <c r="S39" s="180">
        <v>5.0000000000000001E-3</v>
      </c>
      <c r="T39" s="180">
        <v>2.0000000000000001E-4</v>
      </c>
    </row>
    <row r="40" spans="2:20" ht="24.95" customHeight="1" x14ac:dyDescent="0.2">
      <c r="B40" s="216" t="s">
        <v>331</v>
      </c>
      <c r="C40" s="217" t="s">
        <v>22</v>
      </c>
      <c r="D40" s="218" t="s">
        <v>7</v>
      </c>
      <c r="E40" s="219">
        <v>2.59</v>
      </c>
      <c r="F40" s="218" t="s">
        <v>7</v>
      </c>
      <c r="G40" s="218" t="s">
        <v>7</v>
      </c>
      <c r="H40" s="220">
        <v>1.7092000000000001</v>
      </c>
      <c r="I40" s="218" t="s">
        <v>7</v>
      </c>
      <c r="J40" s="161" t="s">
        <v>7</v>
      </c>
      <c r="K40" s="220">
        <v>1.58</v>
      </c>
      <c r="L40" s="192" t="s">
        <v>7</v>
      </c>
      <c r="M40" s="192" t="s">
        <v>7</v>
      </c>
      <c r="N40" s="220">
        <v>2.4900000000000002</v>
      </c>
      <c r="O40" s="221" t="s">
        <v>7</v>
      </c>
      <c r="P40" s="163">
        <f t="shared" si="4"/>
        <v>2.59</v>
      </c>
      <c r="Q40" s="164">
        <f t="shared" ref="Q40:Q53" si="6">MIN(D40:O40)</f>
        <v>1.58</v>
      </c>
      <c r="R40" s="165">
        <f t="shared" si="5"/>
        <v>2.0922999999999998</v>
      </c>
      <c r="S40" s="222" t="s">
        <v>6</v>
      </c>
      <c r="T40" s="222" t="s">
        <v>6</v>
      </c>
    </row>
    <row r="41" spans="2:20" ht="24.95" customHeight="1" x14ac:dyDescent="0.2">
      <c r="B41" s="216" t="s">
        <v>332</v>
      </c>
      <c r="C41" s="217" t="s">
        <v>22</v>
      </c>
      <c r="D41" s="218" t="s">
        <v>7</v>
      </c>
      <c r="E41" s="219">
        <v>1.57</v>
      </c>
      <c r="F41" s="218" t="s">
        <v>7</v>
      </c>
      <c r="G41" s="218" t="s">
        <v>7</v>
      </c>
      <c r="H41" s="220">
        <v>1.2642</v>
      </c>
      <c r="I41" s="218" t="s">
        <v>7</v>
      </c>
      <c r="J41" s="161" t="s">
        <v>7</v>
      </c>
      <c r="K41" s="220">
        <v>1.28</v>
      </c>
      <c r="L41" s="192" t="s">
        <v>7</v>
      </c>
      <c r="M41" s="192" t="s">
        <v>7</v>
      </c>
      <c r="N41" s="220">
        <v>1.65</v>
      </c>
      <c r="O41" s="221" t="s">
        <v>7</v>
      </c>
      <c r="P41" s="163">
        <f t="shared" si="4"/>
        <v>1.65</v>
      </c>
      <c r="Q41" s="164">
        <f t="shared" si="6"/>
        <v>1.2642</v>
      </c>
      <c r="R41" s="165">
        <f t="shared" si="5"/>
        <v>1.4410500000000002</v>
      </c>
      <c r="S41" s="222" t="s">
        <v>6</v>
      </c>
      <c r="T41" s="222">
        <v>8.0000000000000002E-3</v>
      </c>
    </row>
    <row r="42" spans="2:20" ht="24.95" customHeight="1" x14ac:dyDescent="0.2">
      <c r="B42" s="174" t="s">
        <v>41</v>
      </c>
      <c r="C42" s="175" t="s">
        <v>22</v>
      </c>
      <c r="D42" s="203">
        <v>1.7</v>
      </c>
      <c r="E42" s="193">
        <v>1.5</v>
      </c>
      <c r="F42" s="203">
        <v>1.4</v>
      </c>
      <c r="G42" s="193">
        <v>1.4</v>
      </c>
      <c r="H42" s="203">
        <v>1.2</v>
      </c>
      <c r="I42" s="203">
        <v>1.3</v>
      </c>
      <c r="J42" s="161" t="s">
        <v>7</v>
      </c>
      <c r="K42" s="203">
        <v>1.4</v>
      </c>
      <c r="L42" s="203">
        <v>1.5</v>
      </c>
      <c r="M42" s="203">
        <v>1.6</v>
      </c>
      <c r="N42" s="203">
        <v>1.8</v>
      </c>
      <c r="O42" s="203">
        <v>1.8</v>
      </c>
      <c r="P42" s="171">
        <f t="shared" si="4"/>
        <v>1.8</v>
      </c>
      <c r="Q42" s="172">
        <f t="shared" si="6"/>
        <v>1.2</v>
      </c>
      <c r="R42" s="173">
        <f t="shared" si="5"/>
        <v>1.5090909090909093</v>
      </c>
      <c r="S42" s="223" t="s">
        <v>6</v>
      </c>
      <c r="T42" s="204" t="s">
        <v>6</v>
      </c>
    </row>
    <row r="43" spans="2:20" ht="24.95" customHeight="1" x14ac:dyDescent="0.2">
      <c r="B43" s="174" t="s">
        <v>333</v>
      </c>
      <c r="C43" s="175" t="s">
        <v>22</v>
      </c>
      <c r="D43" s="203">
        <v>1.5</v>
      </c>
      <c r="E43" s="193">
        <v>1.3</v>
      </c>
      <c r="F43" s="203">
        <v>1.1000000000000001</v>
      </c>
      <c r="G43" s="193">
        <v>0.9</v>
      </c>
      <c r="H43" s="203">
        <v>0.7</v>
      </c>
      <c r="I43" s="203">
        <v>0.8</v>
      </c>
      <c r="J43" s="161" t="s">
        <v>7</v>
      </c>
      <c r="K43" s="203">
        <v>1.1000000000000001</v>
      </c>
      <c r="L43" s="203">
        <v>1.1000000000000001</v>
      </c>
      <c r="M43" s="203">
        <v>1.2</v>
      </c>
      <c r="N43" s="203">
        <v>1.5</v>
      </c>
      <c r="O43" s="203">
        <v>1.2</v>
      </c>
      <c r="P43" s="171">
        <f t="shared" si="4"/>
        <v>1.5</v>
      </c>
      <c r="Q43" s="224">
        <f t="shared" si="6"/>
        <v>0.7</v>
      </c>
      <c r="R43" s="225">
        <f t="shared" si="5"/>
        <v>1.1272727272727272</v>
      </c>
      <c r="S43" s="226"/>
      <c r="T43" s="226"/>
    </row>
    <row r="44" spans="2:20" ht="24.95" customHeight="1" x14ac:dyDescent="0.2">
      <c r="B44" s="174" t="s">
        <v>42</v>
      </c>
      <c r="C44" s="175" t="s">
        <v>22</v>
      </c>
      <c r="D44" s="227">
        <v>4.7600000000000003E-2</v>
      </c>
      <c r="E44" s="193">
        <v>3.3599999999999998E-2</v>
      </c>
      <c r="F44" s="193">
        <v>2.47E-2</v>
      </c>
      <c r="G44" s="193">
        <v>2.41E-2</v>
      </c>
      <c r="H44" s="193">
        <v>2.07E-2</v>
      </c>
      <c r="I44" s="227">
        <v>2.2499999999999999E-2</v>
      </c>
      <c r="J44" s="161" t="s">
        <v>7</v>
      </c>
      <c r="K44" s="227">
        <v>1.95E-2</v>
      </c>
      <c r="L44" s="227">
        <v>1.9199999999999998E-2</v>
      </c>
      <c r="M44" s="227">
        <v>1.46E-2</v>
      </c>
      <c r="N44" s="227">
        <v>1.17E-2</v>
      </c>
      <c r="O44" s="193">
        <v>2.6599999999999999E-2</v>
      </c>
      <c r="P44" s="228">
        <f t="shared" si="4"/>
        <v>4.7600000000000003E-2</v>
      </c>
      <c r="Q44" s="229">
        <f t="shared" si="6"/>
        <v>1.17E-2</v>
      </c>
      <c r="R44" s="230">
        <f t="shared" si="5"/>
        <v>2.407272727272727E-2</v>
      </c>
      <c r="S44" s="226"/>
      <c r="T44" s="226"/>
    </row>
    <row r="45" spans="2:20" ht="24.95" customHeight="1" x14ac:dyDescent="0.2">
      <c r="B45" s="174" t="s">
        <v>43</v>
      </c>
      <c r="C45" s="175" t="s">
        <v>44</v>
      </c>
      <c r="D45" s="192">
        <v>3.26</v>
      </c>
      <c r="E45" s="193">
        <v>2.64</v>
      </c>
      <c r="F45" s="193">
        <v>2.25</v>
      </c>
      <c r="G45" s="192">
        <v>2.62</v>
      </c>
      <c r="H45" s="192">
        <v>2.8</v>
      </c>
      <c r="I45" s="192">
        <v>2.74</v>
      </c>
      <c r="J45" s="161" t="s">
        <v>7</v>
      </c>
      <c r="K45" s="192">
        <v>1.85</v>
      </c>
      <c r="L45" s="192">
        <v>1.8</v>
      </c>
      <c r="M45" s="192">
        <v>1.17</v>
      </c>
      <c r="N45" s="192">
        <v>0.77</v>
      </c>
      <c r="O45" s="193">
        <v>2.17</v>
      </c>
      <c r="P45" s="163">
        <f t="shared" si="4"/>
        <v>3.26</v>
      </c>
      <c r="Q45" s="231">
        <f t="shared" si="6"/>
        <v>0.77</v>
      </c>
      <c r="R45" s="232">
        <f t="shared" si="5"/>
        <v>2.188181818181818</v>
      </c>
      <c r="S45" s="226"/>
      <c r="T45" s="226"/>
    </row>
    <row r="46" spans="2:20" ht="24.95" customHeight="1" x14ac:dyDescent="0.2">
      <c r="B46" s="191" t="s">
        <v>335</v>
      </c>
      <c r="C46" s="175" t="s">
        <v>22</v>
      </c>
      <c r="D46" s="192">
        <v>5.05</v>
      </c>
      <c r="E46" s="192">
        <v>5.0199999999999996</v>
      </c>
      <c r="F46" s="192">
        <v>5.9</v>
      </c>
      <c r="G46" s="192">
        <v>5.3</v>
      </c>
      <c r="H46" s="192">
        <v>5.0999999999999996</v>
      </c>
      <c r="I46" s="192">
        <v>5.53</v>
      </c>
      <c r="J46" s="161" t="s">
        <v>7</v>
      </c>
      <c r="K46" s="192">
        <v>4.7300000000000004</v>
      </c>
      <c r="L46" s="192">
        <v>4.3099999999999996</v>
      </c>
      <c r="M46" s="192">
        <v>5.63</v>
      </c>
      <c r="N46" s="192">
        <v>5.05</v>
      </c>
      <c r="O46" s="192">
        <v>4.7699999999999996</v>
      </c>
      <c r="P46" s="171">
        <f t="shared" si="4"/>
        <v>5.9</v>
      </c>
      <c r="Q46" s="172">
        <f t="shared" si="6"/>
        <v>4.3099999999999996</v>
      </c>
      <c r="R46" s="173">
        <f t="shared" si="5"/>
        <v>5.126363636363636</v>
      </c>
      <c r="S46" s="204" t="s">
        <v>46</v>
      </c>
      <c r="T46" s="204" t="s">
        <v>6</v>
      </c>
    </row>
    <row r="47" spans="2:20" ht="24.95" customHeight="1" x14ac:dyDescent="0.2">
      <c r="B47" s="174" t="s">
        <v>47</v>
      </c>
      <c r="C47" s="175" t="s">
        <v>22</v>
      </c>
      <c r="D47" s="203">
        <v>0.8</v>
      </c>
      <c r="E47" s="203">
        <v>1.6</v>
      </c>
      <c r="F47" s="203">
        <v>1.7</v>
      </c>
      <c r="G47" s="203">
        <v>1.8</v>
      </c>
      <c r="H47" s="193">
        <v>2.1</v>
      </c>
      <c r="I47" s="203">
        <v>2.2999999999999998</v>
      </c>
      <c r="J47" s="161" t="s">
        <v>7</v>
      </c>
      <c r="K47" s="203">
        <v>1.3</v>
      </c>
      <c r="L47" s="203">
        <v>2.2999999999999998</v>
      </c>
      <c r="M47" s="203">
        <v>0.3</v>
      </c>
      <c r="N47" s="234" t="s">
        <v>7</v>
      </c>
      <c r="O47" s="203">
        <v>1.3</v>
      </c>
      <c r="P47" s="171">
        <f t="shared" si="4"/>
        <v>2.2999999999999998</v>
      </c>
      <c r="Q47" s="172">
        <f t="shared" si="6"/>
        <v>0.3</v>
      </c>
      <c r="R47" s="173">
        <f t="shared" si="5"/>
        <v>1.5500000000000003</v>
      </c>
      <c r="S47" s="204" t="s">
        <v>48</v>
      </c>
      <c r="T47" s="235" t="s">
        <v>6</v>
      </c>
    </row>
    <row r="48" spans="2:20" ht="24.95" customHeight="1" x14ac:dyDescent="0.2">
      <c r="B48" s="236" t="s">
        <v>49</v>
      </c>
      <c r="C48" s="159" t="s">
        <v>50</v>
      </c>
      <c r="D48" s="237">
        <v>2613</v>
      </c>
      <c r="E48" s="237">
        <v>17329</v>
      </c>
      <c r="F48" s="237">
        <v>9208</v>
      </c>
      <c r="G48" s="237">
        <v>4884</v>
      </c>
      <c r="H48" s="237">
        <v>9804</v>
      </c>
      <c r="I48" s="237">
        <v>8664</v>
      </c>
      <c r="J48" s="161" t="s">
        <v>7</v>
      </c>
      <c r="K48" s="237">
        <v>2755</v>
      </c>
      <c r="L48" s="237">
        <v>9804</v>
      </c>
      <c r="M48" s="237">
        <v>10462</v>
      </c>
      <c r="N48" s="237">
        <v>4106</v>
      </c>
      <c r="O48" s="237">
        <v>12033</v>
      </c>
      <c r="P48" s="238">
        <f t="shared" si="4"/>
        <v>17329</v>
      </c>
      <c r="Q48" s="239">
        <f t="shared" si="6"/>
        <v>2613</v>
      </c>
      <c r="R48" s="240">
        <f t="shared" si="5"/>
        <v>8332.9090909090901</v>
      </c>
      <c r="S48" s="235" t="s">
        <v>51</v>
      </c>
      <c r="T48" s="235" t="s">
        <v>6</v>
      </c>
    </row>
    <row r="49" spans="2:20" ht="24.95" customHeight="1" x14ac:dyDescent="0.2">
      <c r="B49" s="236" t="s">
        <v>52</v>
      </c>
      <c r="C49" s="175" t="s">
        <v>50</v>
      </c>
      <c r="D49" s="237">
        <v>243</v>
      </c>
      <c r="E49" s="237">
        <v>1246</v>
      </c>
      <c r="F49" s="237">
        <v>1728</v>
      </c>
      <c r="G49" s="237">
        <v>432</v>
      </c>
      <c r="H49" s="193">
        <v>444</v>
      </c>
      <c r="I49" s="237">
        <v>1860</v>
      </c>
      <c r="J49" s="161" t="s">
        <v>7</v>
      </c>
      <c r="K49" s="237">
        <v>1046</v>
      </c>
      <c r="L49" s="237">
        <v>2909</v>
      </c>
      <c r="M49" s="237">
        <v>5475</v>
      </c>
      <c r="N49" s="237">
        <v>1119</v>
      </c>
      <c r="O49" s="237">
        <v>5475</v>
      </c>
      <c r="P49" s="238">
        <f t="shared" si="4"/>
        <v>5475</v>
      </c>
      <c r="Q49" s="239">
        <f t="shared" si="6"/>
        <v>243</v>
      </c>
      <c r="R49" s="240">
        <f t="shared" si="5"/>
        <v>1997.909090909091</v>
      </c>
      <c r="S49" s="235" t="s">
        <v>53</v>
      </c>
      <c r="T49" s="241" t="s">
        <v>7</v>
      </c>
    </row>
    <row r="50" spans="2:20" ht="24.95" customHeight="1" x14ac:dyDescent="0.2">
      <c r="B50" s="236" t="s">
        <v>355</v>
      </c>
      <c r="C50" s="175" t="s">
        <v>50</v>
      </c>
      <c r="D50" s="237">
        <v>122</v>
      </c>
      <c r="E50" s="237">
        <v>173</v>
      </c>
      <c r="F50" s="237">
        <v>201</v>
      </c>
      <c r="G50" s="237">
        <v>96</v>
      </c>
      <c r="H50" s="237">
        <v>134</v>
      </c>
      <c r="I50" s="237">
        <v>203</v>
      </c>
      <c r="J50" s="161" t="s">
        <v>7</v>
      </c>
      <c r="K50" s="237">
        <v>97</v>
      </c>
      <c r="L50" s="237">
        <v>161</v>
      </c>
      <c r="M50" s="237">
        <v>185</v>
      </c>
      <c r="N50" s="237">
        <v>86</v>
      </c>
      <c r="O50" s="237">
        <v>259</v>
      </c>
      <c r="P50" s="238">
        <f t="shared" si="4"/>
        <v>259</v>
      </c>
      <c r="Q50" s="239">
        <f t="shared" si="6"/>
        <v>86</v>
      </c>
      <c r="R50" s="240">
        <f t="shared" si="5"/>
        <v>156.09090909090909</v>
      </c>
      <c r="S50" s="242"/>
      <c r="T50" s="242"/>
    </row>
    <row r="51" spans="2:20" ht="24.95" customHeight="1" x14ac:dyDescent="0.2">
      <c r="B51" s="236" t="s">
        <v>56</v>
      </c>
      <c r="C51" s="217" t="s">
        <v>57</v>
      </c>
      <c r="D51" s="243">
        <v>14.08</v>
      </c>
      <c r="E51" s="176">
        <v>4.2300000000000004</v>
      </c>
      <c r="F51" s="176">
        <v>3.78</v>
      </c>
      <c r="G51" s="244">
        <v>3.87</v>
      </c>
      <c r="H51" s="244">
        <v>3.6</v>
      </c>
      <c r="I51" s="244">
        <v>7.2</v>
      </c>
      <c r="J51" s="244" t="s">
        <v>7</v>
      </c>
      <c r="K51" s="244">
        <v>6.95</v>
      </c>
      <c r="L51" s="244">
        <v>7.96</v>
      </c>
      <c r="M51" s="244">
        <v>7.34</v>
      </c>
      <c r="N51" s="244">
        <v>8.5299999999999994</v>
      </c>
      <c r="O51" s="245">
        <v>4.41</v>
      </c>
      <c r="P51" s="246">
        <f t="shared" si="4"/>
        <v>14.08</v>
      </c>
      <c r="Q51" s="247">
        <f t="shared" si="6"/>
        <v>3.6</v>
      </c>
      <c r="R51" s="179">
        <f t="shared" si="5"/>
        <v>6.540909090909091</v>
      </c>
      <c r="S51" s="248" t="s">
        <v>6</v>
      </c>
      <c r="T51" s="180" t="s">
        <v>7</v>
      </c>
    </row>
    <row r="52" spans="2:20" ht="24.95" customHeight="1" x14ac:dyDescent="0.2">
      <c r="B52" s="236" t="s">
        <v>58</v>
      </c>
      <c r="C52" s="217" t="s">
        <v>339</v>
      </c>
      <c r="D52" s="243">
        <v>0.44</v>
      </c>
      <c r="E52" s="176">
        <v>1.19</v>
      </c>
      <c r="F52" s="176">
        <v>0.78</v>
      </c>
      <c r="G52" s="244">
        <v>0.76</v>
      </c>
      <c r="H52" s="244">
        <v>0.44</v>
      </c>
      <c r="I52" s="244">
        <v>1.49</v>
      </c>
      <c r="J52" s="244" t="s">
        <v>7</v>
      </c>
      <c r="K52" s="244">
        <v>1.25</v>
      </c>
      <c r="L52" s="244">
        <v>1.07</v>
      </c>
      <c r="M52" s="244">
        <v>2.13</v>
      </c>
      <c r="N52" s="244">
        <v>1.67</v>
      </c>
      <c r="O52" s="245">
        <v>2.25</v>
      </c>
      <c r="P52" s="246">
        <f t="shared" si="4"/>
        <v>2.25</v>
      </c>
      <c r="Q52" s="247">
        <f t="shared" si="6"/>
        <v>0.44</v>
      </c>
      <c r="R52" s="179">
        <f t="shared" si="5"/>
        <v>1.2245454545454546</v>
      </c>
      <c r="S52" s="248" t="s">
        <v>6</v>
      </c>
      <c r="T52" s="180" t="s">
        <v>7</v>
      </c>
    </row>
    <row r="53" spans="2:20" ht="24.95" customHeight="1" thickBot="1" x14ac:dyDescent="0.25">
      <c r="B53" s="236" t="s">
        <v>59</v>
      </c>
      <c r="C53" s="217" t="s">
        <v>60</v>
      </c>
      <c r="D53" s="243">
        <v>83</v>
      </c>
      <c r="E53" s="176">
        <v>71</v>
      </c>
      <c r="F53" s="176">
        <v>62</v>
      </c>
      <c r="G53" s="244">
        <v>65</v>
      </c>
      <c r="H53" s="244">
        <v>59</v>
      </c>
      <c r="I53" s="244">
        <v>59</v>
      </c>
      <c r="J53" s="244" t="s">
        <v>7</v>
      </c>
      <c r="K53" s="244">
        <v>66</v>
      </c>
      <c r="L53" s="244">
        <v>57</v>
      </c>
      <c r="M53" s="244">
        <v>62</v>
      </c>
      <c r="N53" s="244" t="s">
        <v>7</v>
      </c>
      <c r="O53" s="245">
        <v>61</v>
      </c>
      <c r="P53" s="249">
        <f>MAX(D53:O53)</f>
        <v>83</v>
      </c>
      <c r="Q53" s="250">
        <f t="shared" si="6"/>
        <v>57</v>
      </c>
      <c r="R53" s="165">
        <f>AVERAGE(D53:O53)</f>
        <v>64.5</v>
      </c>
      <c r="S53" s="248" t="s">
        <v>6</v>
      </c>
      <c r="T53" s="260" t="s">
        <v>7</v>
      </c>
    </row>
    <row r="54" spans="2:20" ht="24.95" customHeight="1" x14ac:dyDescent="0.2">
      <c r="B54" s="261" t="s">
        <v>340</v>
      </c>
      <c r="C54" s="262"/>
      <c r="D54" s="262"/>
      <c r="E54" s="262"/>
      <c r="F54" s="262"/>
      <c r="G54" s="262"/>
      <c r="H54" s="262"/>
      <c r="I54" s="262"/>
      <c r="J54" s="262"/>
      <c r="K54" s="262"/>
      <c r="L54" s="262"/>
      <c r="M54" s="262"/>
      <c r="N54" s="262"/>
      <c r="O54" s="262"/>
      <c r="P54" s="262"/>
      <c r="Q54" s="262"/>
      <c r="R54" s="262"/>
      <c r="S54" s="262"/>
    </row>
    <row r="55" spans="2:20" ht="24.95" customHeight="1" x14ac:dyDescent="0.2">
      <c r="B55" s="138" t="s">
        <v>341</v>
      </c>
      <c r="N55" s="536"/>
    </row>
    <row r="56" spans="2:20" ht="24.95" customHeight="1" x14ac:dyDescent="0.2">
      <c r="B56" s="138" t="s">
        <v>342</v>
      </c>
    </row>
    <row r="58" spans="2:20" ht="24.95" customHeight="1" thickBot="1" x14ac:dyDescent="0.25">
      <c r="B58" s="140" t="s">
        <v>366</v>
      </c>
    </row>
    <row r="59" spans="2:20" ht="24.95" customHeight="1" thickBot="1" x14ac:dyDescent="0.25">
      <c r="B59" s="142" t="s">
        <v>0</v>
      </c>
      <c r="C59" s="142" t="s">
        <v>1</v>
      </c>
      <c r="D59" s="266">
        <v>43739</v>
      </c>
      <c r="E59" s="266">
        <v>43771</v>
      </c>
      <c r="F59" s="266">
        <v>43803</v>
      </c>
      <c r="G59" s="266">
        <v>43835</v>
      </c>
      <c r="H59" s="266">
        <v>43867</v>
      </c>
      <c r="I59" s="266">
        <v>43899</v>
      </c>
      <c r="J59" s="266">
        <v>43931</v>
      </c>
      <c r="K59" s="266">
        <v>43963</v>
      </c>
      <c r="L59" s="266">
        <v>43995</v>
      </c>
      <c r="M59" s="266">
        <v>44027</v>
      </c>
      <c r="N59" s="266">
        <v>44059</v>
      </c>
      <c r="O59" s="266">
        <v>44091</v>
      </c>
      <c r="P59" s="531" t="s">
        <v>309</v>
      </c>
      <c r="Q59" s="532" t="s">
        <v>310</v>
      </c>
      <c r="R59" s="533" t="s">
        <v>311</v>
      </c>
      <c r="S59" s="147" t="s">
        <v>312</v>
      </c>
      <c r="T59" s="147" t="s">
        <v>171</v>
      </c>
    </row>
    <row r="60" spans="2:20" ht="24.95" customHeight="1" x14ac:dyDescent="0.2">
      <c r="B60" s="149" t="s">
        <v>5</v>
      </c>
      <c r="C60" s="150"/>
      <c r="D60" s="267">
        <v>15</v>
      </c>
      <c r="E60" s="268">
        <v>12</v>
      </c>
      <c r="F60" s="270">
        <v>17</v>
      </c>
      <c r="G60" s="270">
        <v>6</v>
      </c>
      <c r="H60" s="270">
        <v>4</v>
      </c>
      <c r="I60" s="270">
        <v>3</v>
      </c>
      <c r="J60" s="270" t="s">
        <v>7</v>
      </c>
      <c r="K60" s="270">
        <v>18</v>
      </c>
      <c r="L60" s="269">
        <v>1</v>
      </c>
      <c r="M60" s="270">
        <v>8</v>
      </c>
      <c r="N60" s="269">
        <v>3</v>
      </c>
      <c r="O60" s="271">
        <v>2</v>
      </c>
      <c r="P60" s="154" t="s">
        <v>7</v>
      </c>
      <c r="Q60" s="155" t="s">
        <v>7</v>
      </c>
      <c r="R60" s="156" t="s">
        <v>7</v>
      </c>
      <c r="S60" s="157" t="s">
        <v>6</v>
      </c>
      <c r="T60" s="157" t="s">
        <v>6</v>
      </c>
    </row>
    <row r="61" spans="2:20" ht="24.95" customHeight="1" x14ac:dyDescent="0.2">
      <c r="B61" s="158" t="s">
        <v>8</v>
      </c>
      <c r="C61" s="159" t="s">
        <v>9</v>
      </c>
      <c r="D61" s="182">
        <v>12.2</v>
      </c>
      <c r="E61" s="181">
        <v>12.1</v>
      </c>
      <c r="F61" s="272">
        <v>12.36</v>
      </c>
      <c r="G61" s="272">
        <v>12.04</v>
      </c>
      <c r="H61" s="272">
        <v>12.1</v>
      </c>
      <c r="I61" s="272">
        <v>12.22</v>
      </c>
      <c r="J61" s="272" t="s">
        <v>7</v>
      </c>
      <c r="K61" s="272">
        <v>12.15</v>
      </c>
      <c r="L61" s="272">
        <v>12.18</v>
      </c>
      <c r="M61" s="272">
        <v>12.18</v>
      </c>
      <c r="N61" s="272">
        <v>12.45</v>
      </c>
      <c r="O61" s="273">
        <v>12.3</v>
      </c>
      <c r="P61" s="163" t="s">
        <v>7</v>
      </c>
      <c r="Q61" s="164" t="s">
        <v>7</v>
      </c>
      <c r="R61" s="165" t="s">
        <v>7</v>
      </c>
      <c r="S61" s="166" t="s">
        <v>6</v>
      </c>
      <c r="T61" s="166" t="s">
        <v>6</v>
      </c>
    </row>
    <row r="62" spans="2:20" ht="24.95" customHeight="1" x14ac:dyDescent="0.2">
      <c r="B62" s="158" t="s">
        <v>313</v>
      </c>
      <c r="C62" s="159" t="s">
        <v>11</v>
      </c>
      <c r="D62" s="167">
        <v>22.4</v>
      </c>
      <c r="E62" s="169">
        <v>23.2</v>
      </c>
      <c r="F62" s="168">
        <v>27.2</v>
      </c>
      <c r="G62" s="169">
        <v>29</v>
      </c>
      <c r="H62" s="168">
        <v>20.6</v>
      </c>
      <c r="I62" s="169">
        <v>20.399999999999999</v>
      </c>
      <c r="J62" s="272" t="s">
        <v>7</v>
      </c>
      <c r="K62" s="139">
        <v>23.4</v>
      </c>
      <c r="L62" s="274">
        <v>22.2</v>
      </c>
      <c r="M62" s="169">
        <v>20.6</v>
      </c>
      <c r="N62" s="169">
        <v>21.6</v>
      </c>
      <c r="O62" s="275">
        <v>22</v>
      </c>
      <c r="P62" s="171">
        <f>MAX(D62:O62)</f>
        <v>29</v>
      </c>
      <c r="Q62" s="172">
        <f>MIN(D62:O62)</f>
        <v>20.399999999999999</v>
      </c>
      <c r="R62" s="173">
        <f>AVERAGE(D62:O62)</f>
        <v>22.963636363636365</v>
      </c>
      <c r="S62" s="166" t="s">
        <v>6</v>
      </c>
      <c r="T62" s="166" t="s">
        <v>6</v>
      </c>
    </row>
    <row r="63" spans="2:20" ht="24.95" customHeight="1" x14ac:dyDescent="0.2">
      <c r="B63" s="174" t="s">
        <v>12</v>
      </c>
      <c r="C63" s="175" t="s">
        <v>13</v>
      </c>
      <c r="D63" s="167">
        <v>14</v>
      </c>
      <c r="E63" s="168">
        <v>3</v>
      </c>
      <c r="F63" s="168">
        <v>3</v>
      </c>
      <c r="G63" s="168">
        <v>3</v>
      </c>
      <c r="H63" s="168">
        <v>2</v>
      </c>
      <c r="I63" s="176">
        <v>2</v>
      </c>
      <c r="J63" s="272" t="s">
        <v>7</v>
      </c>
      <c r="K63" s="168">
        <v>4</v>
      </c>
      <c r="L63" s="276">
        <v>3</v>
      </c>
      <c r="M63" s="176">
        <v>3</v>
      </c>
      <c r="N63" s="176">
        <v>2</v>
      </c>
      <c r="O63" s="277">
        <v>1</v>
      </c>
      <c r="P63" s="177">
        <f>MAX(D63:O63)</f>
        <v>14</v>
      </c>
      <c r="Q63" s="178">
        <f>MIN(D63:O63)</f>
        <v>1</v>
      </c>
      <c r="R63" s="179">
        <f>AVERAGE(D63:O63)</f>
        <v>3.6363636363636362</v>
      </c>
      <c r="S63" s="180" t="s">
        <v>7</v>
      </c>
      <c r="T63" s="180" t="s">
        <v>7</v>
      </c>
    </row>
    <row r="64" spans="2:20" ht="24.95" customHeight="1" x14ac:dyDescent="0.2">
      <c r="B64" s="174" t="s">
        <v>14</v>
      </c>
      <c r="C64" s="175"/>
      <c r="D64" s="167" t="s">
        <v>61</v>
      </c>
      <c r="E64" s="168" t="s">
        <v>61</v>
      </c>
      <c r="F64" s="168" t="s">
        <v>61</v>
      </c>
      <c r="G64" s="168" t="s">
        <v>61</v>
      </c>
      <c r="H64" s="168" t="s">
        <v>61</v>
      </c>
      <c r="I64" s="278" t="s">
        <v>61</v>
      </c>
      <c r="J64" s="272" t="s">
        <v>7</v>
      </c>
      <c r="K64" s="168" t="s">
        <v>61</v>
      </c>
      <c r="L64" s="276" t="s">
        <v>61</v>
      </c>
      <c r="M64" s="278" t="s">
        <v>61</v>
      </c>
      <c r="N64" s="278" t="s">
        <v>61</v>
      </c>
      <c r="O64" s="279" t="s">
        <v>61</v>
      </c>
      <c r="P64" s="171" t="s">
        <v>61</v>
      </c>
      <c r="Q64" s="172" t="s">
        <v>61</v>
      </c>
      <c r="R64" s="173" t="s">
        <v>61</v>
      </c>
      <c r="S64" s="180" t="s">
        <v>7</v>
      </c>
      <c r="T64" s="180" t="s">
        <v>7</v>
      </c>
    </row>
    <row r="65" spans="2:20" ht="24.95" customHeight="1" x14ac:dyDescent="0.2">
      <c r="B65" s="174" t="s">
        <v>358</v>
      </c>
      <c r="C65" s="175" t="s">
        <v>315</v>
      </c>
      <c r="D65" s="182">
        <v>33.1</v>
      </c>
      <c r="E65" s="181">
        <v>4.3</v>
      </c>
      <c r="F65" s="181">
        <v>3.51</v>
      </c>
      <c r="G65" s="181">
        <v>3.06</v>
      </c>
      <c r="H65" s="181">
        <v>5.9</v>
      </c>
      <c r="I65" s="181">
        <v>4.0599999999999996</v>
      </c>
      <c r="J65" s="272" t="s">
        <v>7</v>
      </c>
      <c r="K65" s="181">
        <v>1.8</v>
      </c>
      <c r="L65" s="280">
        <v>4.57</v>
      </c>
      <c r="M65" s="181">
        <v>5.47</v>
      </c>
      <c r="N65" s="181">
        <v>6.9</v>
      </c>
      <c r="O65" s="281">
        <v>4.25</v>
      </c>
      <c r="P65" s="171">
        <f>MAX(D65:O65)</f>
        <v>33.1</v>
      </c>
      <c r="Q65" s="172">
        <f t="shared" ref="Q65:Q79" si="7">MIN(D65:O65)</f>
        <v>1.8</v>
      </c>
      <c r="R65" s="173">
        <f>AVERAGE(D65:O65)</f>
        <v>6.9927272727272731</v>
      </c>
      <c r="S65" s="180" t="s">
        <v>7</v>
      </c>
      <c r="T65" s="180" t="s">
        <v>7</v>
      </c>
    </row>
    <row r="66" spans="2:20" ht="24.95" customHeight="1" x14ac:dyDescent="0.2">
      <c r="B66" s="174" t="s">
        <v>16</v>
      </c>
      <c r="C66" s="175"/>
      <c r="D66" s="167">
        <v>7.77</v>
      </c>
      <c r="E66" s="168">
        <v>7.88</v>
      </c>
      <c r="F66" s="168">
        <v>7.79</v>
      </c>
      <c r="G66" s="168">
        <v>7.73</v>
      </c>
      <c r="H66" s="168">
        <v>7.81</v>
      </c>
      <c r="I66" s="181">
        <v>8.07</v>
      </c>
      <c r="J66" s="272" t="s">
        <v>7</v>
      </c>
      <c r="K66" s="181">
        <v>7.89</v>
      </c>
      <c r="L66" s="276">
        <v>7.9</v>
      </c>
      <c r="M66" s="181">
        <v>7.75</v>
      </c>
      <c r="N66" s="181">
        <v>7.84</v>
      </c>
      <c r="O66" s="281">
        <v>7.96</v>
      </c>
      <c r="P66" s="163">
        <f>MAX(D66:O66)</f>
        <v>8.07</v>
      </c>
      <c r="Q66" s="164">
        <f t="shared" si="7"/>
        <v>7.73</v>
      </c>
      <c r="R66" s="165">
        <f>AVERAGE(D66:O66)</f>
        <v>7.8536363636363635</v>
      </c>
      <c r="S66" s="166" t="s">
        <v>17</v>
      </c>
      <c r="T66" s="166" t="s">
        <v>6</v>
      </c>
    </row>
    <row r="67" spans="2:20" ht="24.95" customHeight="1" x14ac:dyDescent="0.2">
      <c r="B67" s="174" t="s">
        <v>359</v>
      </c>
      <c r="C67" s="183" t="s">
        <v>19</v>
      </c>
      <c r="D67" s="167">
        <v>189</v>
      </c>
      <c r="E67" s="168">
        <v>201</v>
      </c>
      <c r="F67" s="168">
        <v>178</v>
      </c>
      <c r="G67" s="168">
        <v>185</v>
      </c>
      <c r="H67" s="168">
        <v>192</v>
      </c>
      <c r="I67" s="176">
        <v>168</v>
      </c>
      <c r="J67" s="272" t="s">
        <v>7</v>
      </c>
      <c r="K67" s="168">
        <v>174</v>
      </c>
      <c r="L67" s="276">
        <v>184</v>
      </c>
      <c r="M67" s="176">
        <v>185</v>
      </c>
      <c r="N67" s="176">
        <v>198</v>
      </c>
      <c r="O67" s="277">
        <v>196</v>
      </c>
      <c r="P67" s="177">
        <f>MAX(D67:O67)</f>
        <v>201</v>
      </c>
      <c r="Q67" s="178">
        <f t="shared" si="7"/>
        <v>168</v>
      </c>
      <c r="R67" s="179">
        <f>AVERAGE(D67:O67)</f>
        <v>186.36363636363637</v>
      </c>
      <c r="S67" s="180" t="s">
        <v>7</v>
      </c>
      <c r="T67" s="180" t="s">
        <v>7</v>
      </c>
    </row>
    <row r="68" spans="2:20" ht="24.95" customHeight="1" x14ac:dyDescent="0.2">
      <c r="B68" s="185" t="s">
        <v>365</v>
      </c>
      <c r="C68" s="186" t="s">
        <v>20</v>
      </c>
      <c r="D68" s="182">
        <v>0.09</v>
      </c>
      <c r="E68" s="181">
        <v>0.1</v>
      </c>
      <c r="F68" s="181">
        <v>0.09</v>
      </c>
      <c r="G68" s="187">
        <v>0.1</v>
      </c>
      <c r="H68" s="187">
        <v>0.09</v>
      </c>
      <c r="I68" s="187">
        <v>0.08</v>
      </c>
      <c r="J68" s="188" t="s">
        <v>7</v>
      </c>
      <c r="K68" s="181">
        <v>0.09</v>
      </c>
      <c r="L68" s="187">
        <v>0.09</v>
      </c>
      <c r="M68" s="187">
        <v>0.09</v>
      </c>
      <c r="N68" s="187">
        <v>0.09</v>
      </c>
      <c r="O68" s="189">
        <v>0.09</v>
      </c>
      <c r="P68" s="163">
        <f>MAX(D68:O68)</f>
        <v>0.1</v>
      </c>
      <c r="Q68" s="164">
        <f t="shared" si="7"/>
        <v>0.08</v>
      </c>
      <c r="R68" s="165">
        <f>AVERAGE(D68:O68)</f>
        <v>9.0909090909090884E-2</v>
      </c>
      <c r="S68" s="190" t="s">
        <v>7</v>
      </c>
      <c r="T68" s="180" t="s">
        <v>7</v>
      </c>
    </row>
    <row r="69" spans="2:20" ht="24.95" customHeight="1" x14ac:dyDescent="0.2">
      <c r="B69" s="174" t="s">
        <v>21</v>
      </c>
      <c r="C69" s="175" t="s">
        <v>22</v>
      </c>
      <c r="D69" s="167">
        <v>84</v>
      </c>
      <c r="E69" s="168">
        <v>94</v>
      </c>
      <c r="F69" s="168">
        <v>97</v>
      </c>
      <c r="G69" s="168">
        <v>98</v>
      </c>
      <c r="H69" s="168">
        <v>99</v>
      </c>
      <c r="I69" s="176">
        <v>83</v>
      </c>
      <c r="J69" s="272" t="s">
        <v>7</v>
      </c>
      <c r="K69" s="139">
        <v>95</v>
      </c>
      <c r="L69" s="276">
        <v>95</v>
      </c>
      <c r="M69" s="176">
        <v>85</v>
      </c>
      <c r="N69" s="176">
        <v>89</v>
      </c>
      <c r="O69" s="277">
        <v>92</v>
      </c>
      <c r="P69" s="177">
        <f t="shared" ref="P69:P90" si="8">MAX(D69:O69)</f>
        <v>99</v>
      </c>
      <c r="Q69" s="178">
        <f t="shared" si="7"/>
        <v>83</v>
      </c>
      <c r="R69" s="179">
        <f t="shared" ref="R69:R78" si="9">AVERAGE(D69:O69)</f>
        <v>91.909090909090907</v>
      </c>
      <c r="S69" s="180" t="s">
        <v>7</v>
      </c>
      <c r="T69" s="180" t="s">
        <v>7</v>
      </c>
    </row>
    <row r="70" spans="2:20" ht="24.95" customHeight="1" x14ac:dyDescent="0.2">
      <c r="B70" s="191" t="s">
        <v>23</v>
      </c>
      <c r="C70" s="175" t="s">
        <v>22</v>
      </c>
      <c r="D70" s="167">
        <v>0</v>
      </c>
      <c r="E70" s="168">
        <v>0</v>
      </c>
      <c r="F70" s="168">
        <v>0</v>
      </c>
      <c r="G70" s="168">
        <v>0</v>
      </c>
      <c r="H70" s="168">
        <v>0</v>
      </c>
      <c r="I70" s="176">
        <v>0</v>
      </c>
      <c r="J70" s="272" t="s">
        <v>7</v>
      </c>
      <c r="K70" s="176">
        <v>0</v>
      </c>
      <c r="L70" s="276">
        <v>0</v>
      </c>
      <c r="M70" s="176">
        <v>0</v>
      </c>
      <c r="N70" s="176">
        <v>0</v>
      </c>
      <c r="O70" s="277">
        <v>0</v>
      </c>
      <c r="P70" s="177">
        <f t="shared" si="8"/>
        <v>0</v>
      </c>
      <c r="Q70" s="178">
        <f t="shared" si="7"/>
        <v>0</v>
      </c>
      <c r="R70" s="179">
        <f t="shared" si="9"/>
        <v>0</v>
      </c>
      <c r="S70" s="166" t="s">
        <v>6</v>
      </c>
      <c r="T70" s="166" t="s">
        <v>6</v>
      </c>
    </row>
    <row r="71" spans="2:20" ht="24.95" customHeight="1" x14ac:dyDescent="0.2">
      <c r="B71" s="174" t="s">
        <v>24</v>
      </c>
      <c r="C71" s="175" t="s">
        <v>22</v>
      </c>
      <c r="D71" s="167">
        <v>143</v>
      </c>
      <c r="E71" s="168">
        <v>128</v>
      </c>
      <c r="F71" s="168">
        <v>113</v>
      </c>
      <c r="G71" s="168">
        <v>119</v>
      </c>
      <c r="H71" s="168">
        <v>121</v>
      </c>
      <c r="I71" s="176">
        <v>105</v>
      </c>
      <c r="J71" s="272" t="s">
        <v>7</v>
      </c>
      <c r="K71" s="176">
        <v>108</v>
      </c>
      <c r="L71" s="276">
        <v>113</v>
      </c>
      <c r="M71" s="176">
        <v>116</v>
      </c>
      <c r="N71" s="176">
        <v>127</v>
      </c>
      <c r="O71" s="277">
        <v>120</v>
      </c>
      <c r="P71" s="177">
        <f t="shared" si="8"/>
        <v>143</v>
      </c>
      <c r="Q71" s="178">
        <f t="shared" si="7"/>
        <v>105</v>
      </c>
      <c r="R71" s="179">
        <f t="shared" si="9"/>
        <v>119.36363636363636</v>
      </c>
      <c r="S71" s="166" t="s">
        <v>6</v>
      </c>
      <c r="T71" s="166" t="s">
        <v>6</v>
      </c>
    </row>
    <row r="72" spans="2:20" ht="24.95" customHeight="1" x14ac:dyDescent="0.2">
      <c r="B72" s="174" t="s">
        <v>25</v>
      </c>
      <c r="C72" s="175" t="s">
        <v>22</v>
      </c>
      <c r="D72" s="167">
        <v>113</v>
      </c>
      <c r="E72" s="168">
        <v>121</v>
      </c>
      <c r="F72" s="168">
        <v>107</v>
      </c>
      <c r="G72" s="168">
        <v>111</v>
      </c>
      <c r="H72" s="168">
        <v>115</v>
      </c>
      <c r="I72" s="176">
        <v>101</v>
      </c>
      <c r="J72" s="272" t="s">
        <v>7</v>
      </c>
      <c r="K72" s="176">
        <v>104</v>
      </c>
      <c r="L72" s="276">
        <v>110</v>
      </c>
      <c r="M72" s="176">
        <v>111</v>
      </c>
      <c r="N72" s="176">
        <v>119</v>
      </c>
      <c r="O72" s="277">
        <v>118</v>
      </c>
      <c r="P72" s="177">
        <f t="shared" si="8"/>
        <v>121</v>
      </c>
      <c r="Q72" s="178">
        <f t="shared" si="7"/>
        <v>101</v>
      </c>
      <c r="R72" s="179">
        <f t="shared" si="9"/>
        <v>111.81818181818181</v>
      </c>
      <c r="S72" s="180" t="s">
        <v>7</v>
      </c>
      <c r="T72" s="180" t="s">
        <v>7</v>
      </c>
    </row>
    <row r="73" spans="2:20" ht="24.95" customHeight="1" x14ac:dyDescent="0.2">
      <c r="B73" s="174" t="s">
        <v>26</v>
      </c>
      <c r="C73" s="175" t="s">
        <v>22</v>
      </c>
      <c r="D73" s="167">
        <v>30</v>
      </c>
      <c r="E73" s="168">
        <v>7</v>
      </c>
      <c r="F73" s="168">
        <v>6</v>
      </c>
      <c r="G73" s="168">
        <v>8</v>
      </c>
      <c r="H73" s="168">
        <v>6</v>
      </c>
      <c r="I73" s="176">
        <v>4</v>
      </c>
      <c r="J73" s="272" t="s">
        <v>7</v>
      </c>
      <c r="K73" s="176">
        <v>4</v>
      </c>
      <c r="L73" s="276">
        <v>3</v>
      </c>
      <c r="M73" s="176">
        <v>5</v>
      </c>
      <c r="N73" s="176">
        <v>8</v>
      </c>
      <c r="O73" s="277">
        <v>2</v>
      </c>
      <c r="P73" s="177">
        <f t="shared" si="8"/>
        <v>30</v>
      </c>
      <c r="Q73" s="178">
        <f t="shared" si="7"/>
        <v>2</v>
      </c>
      <c r="R73" s="179">
        <f t="shared" si="9"/>
        <v>7.5454545454545459</v>
      </c>
      <c r="S73" s="180" t="s">
        <v>7</v>
      </c>
      <c r="T73" s="180" t="s">
        <v>7</v>
      </c>
    </row>
    <row r="74" spans="2:20" ht="24.95" customHeight="1" x14ac:dyDescent="0.2">
      <c r="B74" s="174" t="s">
        <v>27</v>
      </c>
      <c r="C74" s="175" t="s">
        <v>22</v>
      </c>
      <c r="D74" s="167">
        <v>87</v>
      </c>
      <c r="E74" s="168">
        <v>106</v>
      </c>
      <c r="F74" s="168">
        <v>109</v>
      </c>
      <c r="G74" s="168">
        <v>104</v>
      </c>
      <c r="H74" s="168">
        <v>117</v>
      </c>
      <c r="I74" s="176">
        <v>90</v>
      </c>
      <c r="J74" s="272" t="s">
        <v>7</v>
      </c>
      <c r="K74" s="176">
        <v>100</v>
      </c>
      <c r="L74" s="276">
        <v>73</v>
      </c>
      <c r="M74" s="176">
        <v>70</v>
      </c>
      <c r="N74" s="176">
        <v>102</v>
      </c>
      <c r="O74" s="277">
        <v>96</v>
      </c>
      <c r="P74" s="177">
        <f t="shared" si="8"/>
        <v>117</v>
      </c>
      <c r="Q74" s="178">
        <f t="shared" si="7"/>
        <v>70</v>
      </c>
      <c r="R74" s="179">
        <f t="shared" si="9"/>
        <v>95.818181818181813</v>
      </c>
      <c r="S74" s="180" t="s">
        <v>7</v>
      </c>
      <c r="T74" s="180" t="s">
        <v>7</v>
      </c>
    </row>
    <row r="75" spans="2:20" ht="24.95" customHeight="1" x14ac:dyDescent="0.2">
      <c r="B75" s="174" t="s">
        <v>28</v>
      </c>
      <c r="C75" s="175" t="s">
        <v>22</v>
      </c>
      <c r="D75" s="167">
        <v>84</v>
      </c>
      <c r="E75" s="168">
        <v>94</v>
      </c>
      <c r="F75" s="168">
        <v>97</v>
      </c>
      <c r="G75" s="168">
        <v>98</v>
      </c>
      <c r="H75" s="168">
        <v>99</v>
      </c>
      <c r="I75" s="176">
        <v>83</v>
      </c>
      <c r="J75" s="272" t="s">
        <v>7</v>
      </c>
      <c r="K75" s="176">
        <v>95</v>
      </c>
      <c r="L75" s="276">
        <v>73</v>
      </c>
      <c r="M75" s="176">
        <v>70</v>
      </c>
      <c r="N75" s="176">
        <v>89</v>
      </c>
      <c r="O75" s="277">
        <v>92</v>
      </c>
      <c r="P75" s="177">
        <f t="shared" si="8"/>
        <v>99</v>
      </c>
      <c r="Q75" s="178">
        <f t="shared" si="7"/>
        <v>70</v>
      </c>
      <c r="R75" s="179">
        <f t="shared" si="9"/>
        <v>88.545454545454547</v>
      </c>
      <c r="S75" s="180" t="s">
        <v>7</v>
      </c>
      <c r="T75" s="180" t="s">
        <v>7</v>
      </c>
    </row>
    <row r="76" spans="2:20" ht="24.95" customHeight="1" x14ac:dyDescent="0.2">
      <c r="B76" s="174" t="s">
        <v>29</v>
      </c>
      <c r="C76" s="175" t="s">
        <v>22</v>
      </c>
      <c r="D76" s="167">
        <v>3</v>
      </c>
      <c r="E76" s="168">
        <v>12</v>
      </c>
      <c r="F76" s="168">
        <v>12</v>
      </c>
      <c r="G76" s="168">
        <v>6</v>
      </c>
      <c r="H76" s="168">
        <v>18</v>
      </c>
      <c r="I76" s="176">
        <v>7</v>
      </c>
      <c r="J76" s="272" t="s">
        <v>7</v>
      </c>
      <c r="K76" s="176">
        <v>5</v>
      </c>
      <c r="L76" s="276">
        <v>0</v>
      </c>
      <c r="M76" s="176">
        <v>0</v>
      </c>
      <c r="N76" s="176">
        <v>13</v>
      </c>
      <c r="O76" s="277">
        <v>4</v>
      </c>
      <c r="P76" s="177">
        <f t="shared" si="8"/>
        <v>18</v>
      </c>
      <c r="Q76" s="178">
        <f t="shared" si="7"/>
        <v>0</v>
      </c>
      <c r="R76" s="179">
        <f t="shared" si="9"/>
        <v>7.2727272727272725</v>
      </c>
      <c r="S76" s="180" t="s">
        <v>7</v>
      </c>
      <c r="T76" s="180" t="s">
        <v>7</v>
      </c>
    </row>
    <row r="77" spans="2:20" ht="24.95" customHeight="1" x14ac:dyDescent="0.2">
      <c r="B77" s="174" t="s">
        <v>30</v>
      </c>
      <c r="C77" s="175" t="s">
        <v>22</v>
      </c>
      <c r="D77" s="167">
        <v>2</v>
      </c>
      <c r="E77" s="168">
        <v>0</v>
      </c>
      <c r="F77" s="168">
        <v>0</v>
      </c>
      <c r="G77" s="168">
        <v>0</v>
      </c>
      <c r="H77" s="168">
        <v>0</v>
      </c>
      <c r="I77" s="176">
        <v>0</v>
      </c>
      <c r="J77" s="272" t="s">
        <v>7</v>
      </c>
      <c r="K77" s="176">
        <v>0</v>
      </c>
      <c r="L77" s="276">
        <v>0</v>
      </c>
      <c r="M77" s="176">
        <v>0</v>
      </c>
      <c r="N77" s="176">
        <v>0</v>
      </c>
      <c r="O77" s="277">
        <v>1</v>
      </c>
      <c r="P77" s="177">
        <f t="shared" si="8"/>
        <v>2</v>
      </c>
      <c r="Q77" s="178">
        <f t="shared" si="7"/>
        <v>0</v>
      </c>
      <c r="R77" s="179">
        <f t="shared" si="9"/>
        <v>0.27272727272727271</v>
      </c>
      <c r="S77" s="180" t="s">
        <v>7</v>
      </c>
      <c r="T77" s="180" t="s">
        <v>7</v>
      </c>
    </row>
    <row r="78" spans="2:20" ht="24.95" customHeight="1" x14ac:dyDescent="0.2">
      <c r="B78" s="174" t="s">
        <v>31</v>
      </c>
      <c r="C78" s="175" t="s">
        <v>22</v>
      </c>
      <c r="D78" s="167">
        <v>1</v>
      </c>
      <c r="E78" s="168">
        <v>0</v>
      </c>
      <c r="F78" s="168">
        <v>3</v>
      </c>
      <c r="G78" s="168">
        <v>2</v>
      </c>
      <c r="H78" s="168">
        <v>3</v>
      </c>
      <c r="I78" s="176">
        <v>4</v>
      </c>
      <c r="J78" s="272" t="s">
        <v>7</v>
      </c>
      <c r="K78" s="176">
        <v>3</v>
      </c>
      <c r="L78" s="276">
        <v>2</v>
      </c>
      <c r="M78" s="176">
        <v>4</v>
      </c>
      <c r="N78" s="176">
        <v>0</v>
      </c>
      <c r="O78" s="277">
        <v>3</v>
      </c>
      <c r="P78" s="177">
        <f t="shared" si="8"/>
        <v>4</v>
      </c>
      <c r="Q78" s="178">
        <f t="shared" si="7"/>
        <v>0</v>
      </c>
      <c r="R78" s="179">
        <f t="shared" si="9"/>
        <v>2.2727272727272729</v>
      </c>
      <c r="S78" s="180" t="s">
        <v>7</v>
      </c>
      <c r="T78" s="180" t="s">
        <v>7</v>
      </c>
    </row>
    <row r="79" spans="2:20" ht="24.95" customHeight="1" x14ac:dyDescent="0.2">
      <c r="B79" s="174" t="s">
        <v>32</v>
      </c>
      <c r="C79" s="175" t="s">
        <v>22</v>
      </c>
      <c r="D79" s="193">
        <v>1.77</v>
      </c>
      <c r="E79" s="192">
        <v>1.54</v>
      </c>
      <c r="F79" s="193">
        <v>1.31</v>
      </c>
      <c r="G79" s="193">
        <v>1.23</v>
      </c>
      <c r="H79" s="193">
        <v>1.23</v>
      </c>
      <c r="I79" s="192">
        <v>1.46</v>
      </c>
      <c r="J79" s="272" t="s">
        <v>7</v>
      </c>
      <c r="K79" s="192">
        <v>1.39</v>
      </c>
      <c r="L79" s="283">
        <v>1.23</v>
      </c>
      <c r="M79" s="192">
        <v>1.23</v>
      </c>
      <c r="N79" s="192">
        <v>1.31</v>
      </c>
      <c r="O79" s="192">
        <v>1.17</v>
      </c>
      <c r="P79" s="163">
        <f t="shared" si="8"/>
        <v>1.77</v>
      </c>
      <c r="Q79" s="164">
        <f t="shared" si="7"/>
        <v>1.17</v>
      </c>
      <c r="R79" s="165">
        <f>AVERAGE(D79:O79)</f>
        <v>1.3518181818181818</v>
      </c>
      <c r="S79" s="180" t="s">
        <v>7</v>
      </c>
      <c r="T79" s="180" t="s">
        <v>7</v>
      </c>
    </row>
    <row r="80" spans="2:20" ht="24.95" customHeight="1" x14ac:dyDescent="0.2">
      <c r="B80" s="174" t="s">
        <v>33</v>
      </c>
      <c r="C80" s="175" t="s">
        <v>22</v>
      </c>
      <c r="D80" s="194">
        <v>4.3999999999999997E-2</v>
      </c>
      <c r="E80" s="194">
        <v>5.0999999999999997E-2</v>
      </c>
      <c r="F80" s="194">
        <v>6.6000000000000003E-2</v>
      </c>
      <c r="G80" s="193">
        <v>0.112</v>
      </c>
      <c r="H80" s="193">
        <v>0.04</v>
      </c>
      <c r="I80" s="194">
        <v>5.5E-2</v>
      </c>
      <c r="J80" s="272" t="s">
        <v>7</v>
      </c>
      <c r="K80" s="194">
        <v>3.9E-2</v>
      </c>
      <c r="L80" s="284">
        <v>3.9E-2</v>
      </c>
      <c r="M80" s="194">
        <v>3.9E-2</v>
      </c>
      <c r="N80" s="194">
        <v>4.1000000000000002E-2</v>
      </c>
      <c r="O80" s="194">
        <v>5.2999999999999999E-2</v>
      </c>
      <c r="P80" s="195">
        <f t="shared" si="8"/>
        <v>0.112</v>
      </c>
      <c r="Q80" s="196" t="s">
        <v>62</v>
      </c>
      <c r="R80" s="197">
        <f>AVERAGE(D80:O80)</f>
        <v>5.2636363636363634E-2</v>
      </c>
      <c r="S80" s="180">
        <v>0.5</v>
      </c>
      <c r="T80" s="198">
        <v>0</v>
      </c>
    </row>
    <row r="81" spans="2:20" ht="24.95" customHeight="1" x14ac:dyDescent="0.2">
      <c r="B81" s="174" t="s">
        <v>320</v>
      </c>
      <c r="C81" s="175" t="s">
        <v>22</v>
      </c>
      <c r="D81" s="193">
        <v>0.96</v>
      </c>
      <c r="E81" s="193">
        <v>0.22</v>
      </c>
      <c r="F81" s="192">
        <v>0.48</v>
      </c>
      <c r="G81" s="192">
        <v>0.27</v>
      </c>
      <c r="H81" s="193" t="s">
        <v>62</v>
      </c>
      <c r="I81" s="194" t="s">
        <v>62</v>
      </c>
      <c r="J81" s="272" t="s">
        <v>7</v>
      </c>
      <c r="K81" s="194">
        <v>0.36</v>
      </c>
      <c r="L81" s="192">
        <v>0.19</v>
      </c>
      <c r="M81" s="192" t="s">
        <v>62</v>
      </c>
      <c r="N81" s="192" t="s">
        <v>62</v>
      </c>
      <c r="O81" s="192">
        <v>0.37</v>
      </c>
      <c r="P81" s="195">
        <f t="shared" si="8"/>
        <v>0.96</v>
      </c>
      <c r="Q81" s="196" t="s">
        <v>62</v>
      </c>
      <c r="R81" s="197">
        <f>AVERAGE(D81:O81)</f>
        <v>0.40714285714285714</v>
      </c>
      <c r="S81" s="199">
        <v>5</v>
      </c>
      <c r="T81" s="198">
        <v>0.01</v>
      </c>
    </row>
    <row r="82" spans="2:20" ht="24.95" customHeight="1" x14ac:dyDescent="0.2">
      <c r="B82" s="174" t="s">
        <v>321</v>
      </c>
      <c r="C82" s="200" t="s">
        <v>22</v>
      </c>
      <c r="D82" s="285">
        <v>2.3E-2</v>
      </c>
      <c r="E82" s="285">
        <v>1.2E-2</v>
      </c>
      <c r="F82" s="285">
        <v>8.0000000000000002E-3</v>
      </c>
      <c r="G82" s="286">
        <v>8.9999999999999993E-3</v>
      </c>
      <c r="H82" s="287">
        <v>1.2999999999999999E-2</v>
      </c>
      <c r="I82" s="286">
        <v>7.0000000000000001E-3</v>
      </c>
      <c r="J82" s="272" t="s">
        <v>7</v>
      </c>
      <c r="K82" s="286">
        <v>7.0000000000000001E-3</v>
      </c>
      <c r="L82" s="286">
        <v>1.9E-2</v>
      </c>
      <c r="M82" s="286">
        <v>2.3E-2</v>
      </c>
      <c r="N82" s="286">
        <v>3.4000000000000002E-2</v>
      </c>
      <c r="O82" s="286">
        <v>1.4E-2</v>
      </c>
      <c r="P82" s="195">
        <f t="shared" si="8"/>
        <v>3.4000000000000002E-2</v>
      </c>
      <c r="Q82" s="201" t="s">
        <v>62</v>
      </c>
      <c r="R82" s="197">
        <f>AVERAGE(D82:O82)</f>
        <v>1.5363636363636368E-2</v>
      </c>
      <c r="S82" s="202" t="s">
        <v>7</v>
      </c>
      <c r="T82" s="198">
        <v>0.01</v>
      </c>
    </row>
    <row r="83" spans="2:20" ht="24.95" customHeight="1" x14ac:dyDescent="0.2">
      <c r="B83" s="174" t="s">
        <v>34</v>
      </c>
      <c r="C83" s="175" t="s">
        <v>22</v>
      </c>
      <c r="D83" s="193">
        <v>0.8</v>
      </c>
      <c r="E83" s="193">
        <v>0.8</v>
      </c>
      <c r="F83" s="194">
        <v>0.6</v>
      </c>
      <c r="G83" s="203">
        <v>0.3</v>
      </c>
      <c r="H83" s="193">
        <v>0.3</v>
      </c>
      <c r="I83" s="203">
        <v>0.2</v>
      </c>
      <c r="J83" s="272" t="s">
        <v>7</v>
      </c>
      <c r="K83" s="203">
        <v>0.7</v>
      </c>
      <c r="L83" s="203">
        <v>0.3</v>
      </c>
      <c r="M83" s="203">
        <v>0.6</v>
      </c>
      <c r="N83" s="203">
        <v>0.7</v>
      </c>
      <c r="O83" s="203">
        <v>0.1</v>
      </c>
      <c r="P83" s="195">
        <f t="shared" si="8"/>
        <v>0.8</v>
      </c>
      <c r="Q83" s="196">
        <f t="shared" ref="Q83:Q88" si="10">MIN(D83:O83)</f>
        <v>0.1</v>
      </c>
      <c r="R83" s="197">
        <f t="shared" ref="R83:R89" si="11">AVERAGE(D83:O83)</f>
        <v>0.49090909090909085</v>
      </c>
      <c r="S83" s="166" t="s">
        <v>6</v>
      </c>
      <c r="T83" s="180" t="s">
        <v>7</v>
      </c>
    </row>
    <row r="84" spans="2:20" ht="24.95" customHeight="1" x14ac:dyDescent="0.2">
      <c r="B84" s="174" t="s">
        <v>35</v>
      </c>
      <c r="C84" s="175" t="s">
        <v>22</v>
      </c>
      <c r="D84" s="193">
        <v>0.05</v>
      </c>
      <c r="E84" s="193">
        <v>0.03</v>
      </c>
      <c r="F84" s="194">
        <v>0.04</v>
      </c>
      <c r="G84" s="192">
        <v>0.03</v>
      </c>
      <c r="H84" s="193">
        <v>0.03</v>
      </c>
      <c r="I84" s="192">
        <v>0.03</v>
      </c>
      <c r="J84" s="272" t="s">
        <v>7</v>
      </c>
      <c r="K84" s="192">
        <v>0.03</v>
      </c>
      <c r="L84" s="192">
        <v>0.03</v>
      </c>
      <c r="M84" s="192">
        <v>0.01</v>
      </c>
      <c r="N84" s="192">
        <v>0.06</v>
      </c>
      <c r="O84" s="192">
        <v>0.03</v>
      </c>
      <c r="P84" s="195">
        <f t="shared" si="8"/>
        <v>0.06</v>
      </c>
      <c r="Q84" s="196">
        <f t="shared" si="10"/>
        <v>0.01</v>
      </c>
      <c r="R84" s="197">
        <f t="shared" si="11"/>
        <v>3.3636363636363638E-2</v>
      </c>
      <c r="S84" s="166" t="s">
        <v>6</v>
      </c>
      <c r="T84" s="180" t="s">
        <v>7</v>
      </c>
    </row>
    <row r="85" spans="2:20" ht="24.95" customHeight="1" x14ac:dyDescent="0.2">
      <c r="B85" s="174" t="s">
        <v>36</v>
      </c>
      <c r="C85" s="175" t="s">
        <v>22</v>
      </c>
      <c r="D85" s="203">
        <v>25</v>
      </c>
      <c r="E85" s="203">
        <v>28.9</v>
      </c>
      <c r="F85" s="193">
        <v>28.8</v>
      </c>
      <c r="G85" s="193">
        <v>33.200000000000003</v>
      </c>
      <c r="H85" s="193">
        <v>29.8</v>
      </c>
      <c r="I85" s="203">
        <v>28.4</v>
      </c>
      <c r="J85" s="272" t="s">
        <v>7</v>
      </c>
      <c r="K85" s="203">
        <v>25.7</v>
      </c>
      <c r="L85" s="203">
        <v>28.4</v>
      </c>
      <c r="M85" s="203">
        <v>27.6</v>
      </c>
      <c r="N85" s="203">
        <v>27.5</v>
      </c>
      <c r="O85" s="203">
        <v>27.1</v>
      </c>
      <c r="P85" s="163">
        <f t="shared" si="8"/>
        <v>33.200000000000003</v>
      </c>
      <c r="Q85" s="164">
        <f t="shared" si="10"/>
        <v>25</v>
      </c>
      <c r="R85" s="165">
        <f t="shared" si="11"/>
        <v>28.218181818181822</v>
      </c>
      <c r="S85" s="180" t="s">
        <v>7</v>
      </c>
      <c r="T85" s="180" t="s">
        <v>7</v>
      </c>
    </row>
    <row r="86" spans="2:20" ht="24.95" customHeight="1" x14ac:dyDescent="0.2">
      <c r="B86" s="174" t="s">
        <v>37</v>
      </c>
      <c r="C86" s="175" t="s">
        <v>22</v>
      </c>
      <c r="D86" s="192">
        <v>0.75</v>
      </c>
      <c r="E86" s="192">
        <v>0.24</v>
      </c>
      <c r="F86" s="192">
        <v>0.05</v>
      </c>
      <c r="G86" s="192">
        <v>0.15</v>
      </c>
      <c r="H86" s="193">
        <v>0.06</v>
      </c>
      <c r="I86" s="192">
        <v>0.15</v>
      </c>
      <c r="J86" s="272" t="s">
        <v>7</v>
      </c>
      <c r="K86" s="192">
        <v>0.06</v>
      </c>
      <c r="L86" s="192">
        <v>0.1</v>
      </c>
      <c r="M86" s="192">
        <v>0.13</v>
      </c>
      <c r="N86" s="192">
        <v>7.0000000000000007E-2</v>
      </c>
      <c r="O86" s="192">
        <v>0.1162</v>
      </c>
      <c r="P86" s="163">
        <f t="shared" si="8"/>
        <v>0.75</v>
      </c>
      <c r="Q86" s="164">
        <f t="shared" si="10"/>
        <v>0.05</v>
      </c>
      <c r="R86" s="165">
        <f t="shared" si="11"/>
        <v>0.17056363636363636</v>
      </c>
      <c r="S86" s="180" t="s">
        <v>7</v>
      </c>
      <c r="T86" s="180" t="s">
        <v>7</v>
      </c>
    </row>
    <row r="87" spans="2:20" ht="24.95" customHeight="1" x14ac:dyDescent="0.2">
      <c r="B87" s="174" t="s">
        <v>38</v>
      </c>
      <c r="C87" s="175" t="s">
        <v>22</v>
      </c>
      <c r="D87" s="193">
        <v>0.16</v>
      </c>
      <c r="E87" s="193">
        <v>0.18</v>
      </c>
      <c r="F87" s="193">
        <v>0.11</v>
      </c>
      <c r="G87" s="193">
        <v>0.11</v>
      </c>
      <c r="H87" s="193">
        <v>0.05</v>
      </c>
      <c r="I87" s="192">
        <v>0.15</v>
      </c>
      <c r="J87" s="272" t="s">
        <v>7</v>
      </c>
      <c r="K87" s="192">
        <v>0.11</v>
      </c>
      <c r="L87" s="192">
        <v>0.11</v>
      </c>
      <c r="M87" s="192">
        <v>0.11</v>
      </c>
      <c r="N87" s="192">
        <v>0.12</v>
      </c>
      <c r="O87" s="192">
        <v>0.12</v>
      </c>
      <c r="P87" s="163">
        <f t="shared" si="8"/>
        <v>0.18</v>
      </c>
      <c r="Q87" s="164">
        <f t="shared" si="10"/>
        <v>0.05</v>
      </c>
      <c r="R87" s="165">
        <f t="shared" si="11"/>
        <v>0.12090909090909091</v>
      </c>
      <c r="S87" s="180" t="s">
        <v>7</v>
      </c>
      <c r="T87" s="180" t="s">
        <v>7</v>
      </c>
    </row>
    <row r="88" spans="2:20" ht="24.95" customHeight="1" x14ac:dyDescent="0.2">
      <c r="B88" s="174" t="s">
        <v>39</v>
      </c>
      <c r="C88" s="175" t="s">
        <v>22</v>
      </c>
      <c r="D88" s="193">
        <v>0.17</v>
      </c>
      <c r="E88" s="193">
        <v>0.08</v>
      </c>
      <c r="F88" s="193">
        <v>0.06</v>
      </c>
      <c r="G88" s="193">
        <v>0.06</v>
      </c>
      <c r="H88" s="193">
        <v>0.02</v>
      </c>
      <c r="I88" s="192">
        <v>0.02</v>
      </c>
      <c r="J88" s="272" t="s">
        <v>7</v>
      </c>
      <c r="K88" s="192">
        <v>0.04</v>
      </c>
      <c r="L88" s="192">
        <v>0.05</v>
      </c>
      <c r="M88" s="192">
        <v>7.0000000000000007E-2</v>
      </c>
      <c r="N88" s="192">
        <v>0.05</v>
      </c>
      <c r="O88" s="192">
        <v>5.1400000000000001E-2</v>
      </c>
      <c r="P88" s="163">
        <f t="shared" si="8"/>
        <v>0.17</v>
      </c>
      <c r="Q88" s="164">
        <f t="shared" si="10"/>
        <v>0.02</v>
      </c>
      <c r="R88" s="165">
        <f t="shared" si="11"/>
        <v>6.1036363636363646E-2</v>
      </c>
      <c r="S88" s="204">
        <v>1</v>
      </c>
      <c r="T88" s="204" t="s">
        <v>6</v>
      </c>
    </row>
    <row r="89" spans="2:20" ht="24.95" customHeight="1" x14ac:dyDescent="0.2">
      <c r="B89" s="174" t="s">
        <v>40</v>
      </c>
      <c r="C89" s="175" t="s">
        <v>22</v>
      </c>
      <c r="D89" s="193">
        <v>5.88</v>
      </c>
      <c r="E89" s="192">
        <v>8.1</v>
      </c>
      <c r="F89" s="192">
        <v>8.8800000000000008</v>
      </c>
      <c r="G89" s="192">
        <v>5.04</v>
      </c>
      <c r="H89" s="192">
        <v>10.199999999999999</v>
      </c>
      <c r="I89" s="192">
        <v>4.5599999999999996</v>
      </c>
      <c r="J89" s="272" t="s">
        <v>7</v>
      </c>
      <c r="K89" s="192">
        <v>8.58</v>
      </c>
      <c r="L89" s="192">
        <v>0.48</v>
      </c>
      <c r="M89" s="192">
        <v>0.24</v>
      </c>
      <c r="N89" s="192">
        <v>7.98</v>
      </c>
      <c r="O89" s="192">
        <v>6.78</v>
      </c>
      <c r="P89" s="163">
        <f t="shared" si="8"/>
        <v>10.199999999999999</v>
      </c>
      <c r="Q89" s="164">
        <f>MIN(D89:O89)</f>
        <v>0.24</v>
      </c>
      <c r="R89" s="165">
        <f t="shared" si="11"/>
        <v>6.0654545454545454</v>
      </c>
      <c r="S89" s="180" t="s">
        <v>7</v>
      </c>
      <c r="T89" s="180" t="s">
        <v>7</v>
      </c>
    </row>
    <row r="90" spans="2:20" ht="24.95" customHeight="1" x14ac:dyDescent="0.2">
      <c r="B90" s="205" t="s">
        <v>323</v>
      </c>
      <c r="C90" s="175" t="s">
        <v>22</v>
      </c>
      <c r="D90" s="212" t="s">
        <v>7</v>
      </c>
      <c r="E90" s="193">
        <v>3.3000000000000003E-5</v>
      </c>
      <c r="F90" s="212" t="s">
        <v>7</v>
      </c>
      <c r="G90" s="212" t="s">
        <v>7</v>
      </c>
      <c r="H90" s="212" t="s">
        <v>62</v>
      </c>
      <c r="I90" s="212" t="s">
        <v>7</v>
      </c>
      <c r="J90" s="272" t="s">
        <v>7</v>
      </c>
      <c r="K90" s="212" t="s">
        <v>62</v>
      </c>
      <c r="L90" s="212" t="s">
        <v>7</v>
      </c>
      <c r="M90" s="212" t="s">
        <v>7</v>
      </c>
      <c r="N90" s="212" t="s">
        <v>62</v>
      </c>
      <c r="O90" s="227" t="s">
        <v>7</v>
      </c>
      <c r="P90" s="208">
        <f t="shared" si="8"/>
        <v>3.3000000000000003E-5</v>
      </c>
      <c r="Q90" s="209" t="s">
        <v>62</v>
      </c>
      <c r="R90" s="210" t="s">
        <v>62</v>
      </c>
      <c r="S90" s="180">
        <v>2E-3</v>
      </c>
      <c r="T90" s="180">
        <v>1.0000000000000001E-5</v>
      </c>
    </row>
    <row r="91" spans="2:20" ht="24.95" customHeight="1" x14ac:dyDescent="0.2">
      <c r="B91" s="205" t="s">
        <v>326</v>
      </c>
      <c r="C91" s="175" t="s">
        <v>22</v>
      </c>
      <c r="D91" s="193" t="s">
        <v>7</v>
      </c>
      <c r="E91" s="193" t="s">
        <v>288</v>
      </c>
      <c r="F91" s="227" t="s">
        <v>7</v>
      </c>
      <c r="G91" s="227" t="s">
        <v>7</v>
      </c>
      <c r="H91" s="212" t="s">
        <v>62</v>
      </c>
      <c r="I91" s="227" t="s">
        <v>7</v>
      </c>
      <c r="J91" s="272" t="s">
        <v>7</v>
      </c>
      <c r="K91" s="212" t="s">
        <v>62</v>
      </c>
      <c r="L91" s="227" t="s">
        <v>7</v>
      </c>
      <c r="M91" s="227" t="s">
        <v>7</v>
      </c>
      <c r="N91" s="193" t="s">
        <v>288</v>
      </c>
      <c r="O91" s="227" t="s">
        <v>7</v>
      </c>
      <c r="P91" s="208" t="s">
        <v>325</v>
      </c>
      <c r="Q91" s="209" t="s">
        <v>62</v>
      </c>
      <c r="R91" s="210" t="s">
        <v>325</v>
      </c>
      <c r="S91" s="180">
        <v>0.1</v>
      </c>
      <c r="T91" s="180">
        <v>0.01</v>
      </c>
    </row>
    <row r="92" spans="2:20" ht="24.95" customHeight="1" x14ac:dyDescent="0.2">
      <c r="B92" s="205" t="s">
        <v>327</v>
      </c>
      <c r="C92" s="175" t="s">
        <v>22</v>
      </c>
      <c r="D92" s="227" t="s">
        <v>7</v>
      </c>
      <c r="E92" s="193" t="s">
        <v>367</v>
      </c>
      <c r="F92" s="227" t="s">
        <v>7</v>
      </c>
      <c r="G92" s="227" t="s">
        <v>7</v>
      </c>
      <c r="H92" s="212" t="s">
        <v>62</v>
      </c>
      <c r="I92" s="227" t="s">
        <v>7</v>
      </c>
      <c r="J92" s="272" t="s">
        <v>7</v>
      </c>
      <c r="K92" s="212" t="s">
        <v>62</v>
      </c>
      <c r="L92" s="227" t="s">
        <v>7</v>
      </c>
      <c r="M92" s="227" t="s">
        <v>7</v>
      </c>
      <c r="N92" s="194">
        <v>1E-3</v>
      </c>
      <c r="O92" s="227" t="s">
        <v>7</v>
      </c>
      <c r="P92" s="208" t="s">
        <v>62</v>
      </c>
      <c r="Q92" s="209" t="s">
        <v>62</v>
      </c>
      <c r="R92" s="210" t="s">
        <v>62</v>
      </c>
      <c r="S92" s="199">
        <v>1</v>
      </c>
      <c r="T92" s="211">
        <v>1E-3</v>
      </c>
    </row>
    <row r="93" spans="2:20" ht="24.95" customHeight="1" x14ac:dyDescent="0.2">
      <c r="B93" s="205" t="s">
        <v>328</v>
      </c>
      <c r="C93" s="175" t="s">
        <v>22</v>
      </c>
      <c r="D93" s="212">
        <v>2.5999999999999998E-4</v>
      </c>
      <c r="E93" s="193">
        <v>4.2999999999999999E-4</v>
      </c>
      <c r="F93" s="193" t="s">
        <v>62</v>
      </c>
      <c r="G93" s="193" t="s">
        <v>62</v>
      </c>
      <c r="H93" s="212" t="s">
        <v>62</v>
      </c>
      <c r="I93" s="212" t="s">
        <v>62</v>
      </c>
      <c r="J93" s="272" t="s">
        <v>7</v>
      </c>
      <c r="K93" s="212" t="s">
        <v>62</v>
      </c>
      <c r="L93" s="212" t="s">
        <v>62</v>
      </c>
      <c r="M93" s="212" t="s">
        <v>62</v>
      </c>
      <c r="N93" s="212" t="s">
        <v>62</v>
      </c>
      <c r="O93" s="194">
        <v>3.5000000000000001E-3</v>
      </c>
      <c r="P93" s="208">
        <f t="shared" ref="P93:P108" si="12">MAX(D93:O93)</f>
        <v>3.5000000000000001E-3</v>
      </c>
      <c r="Q93" s="209">
        <f>MIN(D93:O93)</f>
        <v>2.5999999999999998E-4</v>
      </c>
      <c r="R93" s="210">
        <f t="shared" ref="R93:R108" si="13">AVERAGE(D93:O93)</f>
        <v>1.3966666666666667E-3</v>
      </c>
      <c r="S93" s="180">
        <v>0.05</v>
      </c>
      <c r="T93" s="180">
        <v>2E-3</v>
      </c>
    </row>
    <row r="94" spans="2:20" ht="24.95" customHeight="1" x14ac:dyDescent="0.2">
      <c r="B94" s="205" t="s">
        <v>360</v>
      </c>
      <c r="C94" s="175" t="s">
        <v>22</v>
      </c>
      <c r="D94" s="227" t="s">
        <v>7</v>
      </c>
      <c r="E94" s="193">
        <v>2.0000000000000002E-5</v>
      </c>
      <c r="F94" s="227" t="s">
        <v>7</v>
      </c>
      <c r="G94" s="212" t="s">
        <v>7</v>
      </c>
      <c r="H94" s="212" t="s">
        <v>62</v>
      </c>
      <c r="I94" s="212" t="s">
        <v>7</v>
      </c>
      <c r="J94" s="272" t="s">
        <v>7</v>
      </c>
      <c r="K94" s="212" t="s">
        <v>62</v>
      </c>
      <c r="L94" s="212" t="s">
        <v>7</v>
      </c>
      <c r="M94" s="212" t="s">
        <v>7</v>
      </c>
      <c r="N94" s="212" t="s">
        <v>62</v>
      </c>
      <c r="O94" s="227" t="s">
        <v>7</v>
      </c>
      <c r="P94" s="208">
        <f t="shared" si="12"/>
        <v>2.0000000000000002E-5</v>
      </c>
      <c r="Q94" s="213" t="s">
        <v>62</v>
      </c>
      <c r="R94" s="210">
        <f t="shared" si="13"/>
        <v>2.0000000000000002E-5</v>
      </c>
      <c r="S94" s="180">
        <v>0.05</v>
      </c>
      <c r="T94" s="180">
        <v>2E-3</v>
      </c>
    </row>
    <row r="95" spans="2:20" ht="24.95" customHeight="1" x14ac:dyDescent="0.2">
      <c r="B95" s="205" t="s">
        <v>361</v>
      </c>
      <c r="C95" s="175" t="s">
        <v>22</v>
      </c>
      <c r="D95" s="212" t="s">
        <v>7</v>
      </c>
      <c r="E95" s="193">
        <v>2.9300000000000002E-4</v>
      </c>
      <c r="F95" s="212" t="s">
        <v>7</v>
      </c>
      <c r="G95" s="192" t="s">
        <v>7</v>
      </c>
      <c r="H95" s="212" t="s">
        <v>62</v>
      </c>
      <c r="I95" s="192" t="s">
        <v>7</v>
      </c>
      <c r="J95" s="272" t="s">
        <v>7</v>
      </c>
      <c r="K95" s="212" t="s">
        <v>62</v>
      </c>
      <c r="L95" s="192" t="s">
        <v>7</v>
      </c>
      <c r="M95" s="192" t="s">
        <v>7</v>
      </c>
      <c r="N95" s="212" t="s">
        <v>62</v>
      </c>
      <c r="O95" s="227" t="s">
        <v>7</v>
      </c>
      <c r="P95" s="214">
        <f t="shared" si="12"/>
        <v>2.9300000000000002E-4</v>
      </c>
      <c r="Q95" s="209" t="s">
        <v>62</v>
      </c>
      <c r="R95" s="215">
        <f t="shared" si="13"/>
        <v>2.9300000000000002E-4</v>
      </c>
      <c r="S95" s="180">
        <v>5.0000000000000001E-3</v>
      </c>
      <c r="T95" s="180">
        <v>2.0000000000000001E-4</v>
      </c>
    </row>
    <row r="96" spans="2:20" ht="24.95" customHeight="1" x14ac:dyDescent="0.2">
      <c r="B96" s="216" t="s">
        <v>331</v>
      </c>
      <c r="C96" s="217" t="s">
        <v>22</v>
      </c>
      <c r="D96" s="212" t="s">
        <v>7</v>
      </c>
      <c r="E96" s="193">
        <v>2.89</v>
      </c>
      <c r="F96" s="212" t="s">
        <v>7</v>
      </c>
      <c r="G96" s="227" t="s">
        <v>7</v>
      </c>
      <c r="H96" s="192">
        <v>1.6803999999999999</v>
      </c>
      <c r="I96" s="227" t="s">
        <v>7</v>
      </c>
      <c r="J96" s="272" t="s">
        <v>7</v>
      </c>
      <c r="K96" s="192">
        <v>1.74</v>
      </c>
      <c r="L96" s="227" t="s">
        <v>7</v>
      </c>
      <c r="M96" s="227" t="s">
        <v>7</v>
      </c>
      <c r="N96" s="192">
        <v>2.5</v>
      </c>
      <c r="O96" s="227" t="s">
        <v>7</v>
      </c>
      <c r="P96" s="163">
        <f t="shared" si="12"/>
        <v>2.89</v>
      </c>
      <c r="Q96" s="164">
        <f t="shared" ref="Q96:Q107" si="14">MIN(D96:O96)</f>
        <v>1.6803999999999999</v>
      </c>
      <c r="R96" s="165">
        <f t="shared" si="13"/>
        <v>2.2026000000000003</v>
      </c>
      <c r="S96" s="222" t="s">
        <v>6</v>
      </c>
      <c r="T96" s="222" t="s">
        <v>6</v>
      </c>
    </row>
    <row r="97" spans="2:20" ht="24.95" customHeight="1" x14ac:dyDescent="0.2">
      <c r="B97" s="216" t="s">
        <v>332</v>
      </c>
      <c r="C97" s="217" t="s">
        <v>22</v>
      </c>
      <c r="D97" s="212" t="s">
        <v>7</v>
      </c>
      <c r="E97" s="203">
        <v>1.56</v>
      </c>
      <c r="F97" s="212" t="s">
        <v>7</v>
      </c>
      <c r="G97" s="227" t="s">
        <v>7</v>
      </c>
      <c r="H97" s="192">
        <v>1.2404999999999999</v>
      </c>
      <c r="I97" s="227" t="s">
        <v>7</v>
      </c>
      <c r="J97" s="272" t="s">
        <v>7</v>
      </c>
      <c r="K97" s="192">
        <v>1.34</v>
      </c>
      <c r="L97" s="227" t="s">
        <v>7</v>
      </c>
      <c r="M97" s="227" t="s">
        <v>7</v>
      </c>
      <c r="N97" s="192">
        <v>1.7</v>
      </c>
      <c r="O97" s="227" t="s">
        <v>7</v>
      </c>
      <c r="P97" s="163">
        <f t="shared" si="12"/>
        <v>1.7</v>
      </c>
      <c r="Q97" s="164">
        <f t="shared" si="14"/>
        <v>1.2404999999999999</v>
      </c>
      <c r="R97" s="165">
        <f t="shared" si="13"/>
        <v>1.4601250000000001</v>
      </c>
      <c r="S97" s="222" t="s">
        <v>6</v>
      </c>
      <c r="T97" s="222">
        <v>8.0000000000000002E-3</v>
      </c>
    </row>
    <row r="98" spans="2:20" ht="24.95" customHeight="1" x14ac:dyDescent="0.2">
      <c r="B98" s="174" t="s">
        <v>41</v>
      </c>
      <c r="C98" s="175" t="s">
        <v>22</v>
      </c>
      <c r="D98" s="203">
        <v>1.7</v>
      </c>
      <c r="E98" s="203">
        <v>1.3</v>
      </c>
      <c r="F98" s="203">
        <v>1.4</v>
      </c>
      <c r="G98" s="203">
        <v>1.2</v>
      </c>
      <c r="H98" s="203">
        <v>1.3</v>
      </c>
      <c r="I98" s="203">
        <v>1.3</v>
      </c>
      <c r="J98" s="272" t="s">
        <v>7</v>
      </c>
      <c r="K98" s="203">
        <v>1.5</v>
      </c>
      <c r="L98" s="203">
        <v>1.5</v>
      </c>
      <c r="M98" s="203">
        <v>1.5</v>
      </c>
      <c r="N98" s="203">
        <v>1.6</v>
      </c>
      <c r="O98" s="203">
        <v>1.6</v>
      </c>
      <c r="P98" s="171">
        <f t="shared" si="12"/>
        <v>1.7</v>
      </c>
      <c r="Q98" s="172">
        <f t="shared" si="14"/>
        <v>1.2</v>
      </c>
      <c r="R98" s="173">
        <f t="shared" si="13"/>
        <v>1.4454545454545455</v>
      </c>
      <c r="S98" s="223" t="s">
        <v>6</v>
      </c>
      <c r="T98" s="204" t="s">
        <v>6</v>
      </c>
    </row>
    <row r="99" spans="2:20" ht="24.95" customHeight="1" x14ac:dyDescent="0.2">
      <c r="B99" s="174" t="s">
        <v>333</v>
      </c>
      <c r="C99" s="175" t="s">
        <v>22</v>
      </c>
      <c r="D99" s="203">
        <v>1.6</v>
      </c>
      <c r="E99" s="193">
        <v>1.1000000000000001</v>
      </c>
      <c r="F99" s="203">
        <v>0.9</v>
      </c>
      <c r="G99" s="203">
        <v>0.8</v>
      </c>
      <c r="H99" s="203">
        <v>0.7</v>
      </c>
      <c r="I99" s="203">
        <v>0.8</v>
      </c>
      <c r="J99" s="272" t="s">
        <v>7</v>
      </c>
      <c r="K99" s="203">
        <v>1.2</v>
      </c>
      <c r="L99" s="203">
        <v>1</v>
      </c>
      <c r="M99" s="203">
        <v>1.1000000000000001</v>
      </c>
      <c r="N99" s="203">
        <v>1.2</v>
      </c>
      <c r="O99" s="203">
        <v>1.2</v>
      </c>
      <c r="P99" s="171">
        <f t="shared" si="12"/>
        <v>1.6</v>
      </c>
      <c r="Q99" s="224">
        <f t="shared" si="14"/>
        <v>0.7</v>
      </c>
      <c r="R99" s="225">
        <f t="shared" si="13"/>
        <v>1.0545454545454545</v>
      </c>
      <c r="S99" s="226"/>
      <c r="T99" s="226"/>
    </row>
    <row r="100" spans="2:20" ht="24.95" customHeight="1" x14ac:dyDescent="0.2">
      <c r="B100" s="174" t="s">
        <v>42</v>
      </c>
      <c r="C100" s="175" t="s">
        <v>22</v>
      </c>
      <c r="D100" s="227">
        <v>4.6600000000000003E-2</v>
      </c>
      <c r="E100" s="193">
        <v>2.6200000000000001E-2</v>
      </c>
      <c r="F100" s="193">
        <v>2.01E-2</v>
      </c>
      <c r="G100" s="193">
        <v>2.2800000000000001E-2</v>
      </c>
      <c r="H100" s="193">
        <v>2.2599999999999999E-2</v>
      </c>
      <c r="I100" s="227">
        <v>2.35E-2</v>
      </c>
      <c r="J100" s="272" t="s">
        <v>7</v>
      </c>
      <c r="K100" s="227">
        <v>1.8499999999999999E-2</v>
      </c>
      <c r="L100" s="227">
        <v>1.78E-2</v>
      </c>
      <c r="M100" s="227">
        <v>1.09E-2</v>
      </c>
      <c r="N100" s="227">
        <v>1.29E-2</v>
      </c>
      <c r="O100" s="227">
        <v>2.98E-2</v>
      </c>
      <c r="P100" s="228">
        <f t="shared" si="12"/>
        <v>4.6600000000000003E-2</v>
      </c>
      <c r="Q100" s="229">
        <f t="shared" si="14"/>
        <v>1.09E-2</v>
      </c>
      <c r="R100" s="230">
        <f t="shared" si="13"/>
        <v>2.288181818181818E-2</v>
      </c>
      <c r="S100" s="226"/>
      <c r="T100" s="226"/>
    </row>
    <row r="101" spans="2:20" ht="24.95" customHeight="1" x14ac:dyDescent="0.2">
      <c r="B101" s="174" t="s">
        <v>43</v>
      </c>
      <c r="C101" s="175" t="s">
        <v>44</v>
      </c>
      <c r="D101" s="192">
        <v>2.96</v>
      </c>
      <c r="E101" s="192">
        <v>2.36</v>
      </c>
      <c r="F101" s="193">
        <v>2.23</v>
      </c>
      <c r="G101" s="193">
        <v>2.94</v>
      </c>
      <c r="H101" s="193">
        <v>3.12</v>
      </c>
      <c r="I101" s="192">
        <v>3</v>
      </c>
      <c r="J101" s="272" t="s">
        <v>7</v>
      </c>
      <c r="K101" s="192">
        <v>1.52</v>
      </c>
      <c r="L101" s="192">
        <v>1.72</v>
      </c>
      <c r="M101" s="192">
        <v>0.96</v>
      </c>
      <c r="N101" s="192">
        <v>1.01</v>
      </c>
      <c r="O101" s="192">
        <v>2.4700000000000002</v>
      </c>
      <c r="P101" s="163">
        <f t="shared" si="12"/>
        <v>3.12</v>
      </c>
      <c r="Q101" s="231">
        <f t="shared" si="14"/>
        <v>0.96</v>
      </c>
      <c r="R101" s="232">
        <f t="shared" si="13"/>
        <v>2.208181818181818</v>
      </c>
      <c r="S101" s="226"/>
      <c r="T101" s="226"/>
    </row>
    <row r="102" spans="2:20" ht="24.95" customHeight="1" x14ac:dyDescent="0.2">
      <c r="B102" s="191" t="s">
        <v>335</v>
      </c>
      <c r="C102" s="175" t="s">
        <v>22</v>
      </c>
      <c r="D102" s="193">
        <v>4.76</v>
      </c>
      <c r="E102" s="237">
        <v>5.21</v>
      </c>
      <c r="F102" s="192">
        <v>6.4</v>
      </c>
      <c r="G102" s="192">
        <v>5.17</v>
      </c>
      <c r="H102" s="192">
        <v>5.24</v>
      </c>
      <c r="I102" s="192">
        <v>6.03</v>
      </c>
      <c r="J102" s="272" t="s">
        <v>7</v>
      </c>
      <c r="K102" s="192">
        <v>5.74</v>
      </c>
      <c r="L102" s="192">
        <v>5.18</v>
      </c>
      <c r="M102" s="192">
        <v>5.58</v>
      </c>
      <c r="N102" s="192">
        <v>5.87</v>
      </c>
      <c r="O102" s="192">
        <v>5.0999999999999996</v>
      </c>
      <c r="P102" s="171">
        <f t="shared" si="12"/>
        <v>6.4</v>
      </c>
      <c r="Q102" s="172">
        <f t="shared" si="14"/>
        <v>4.76</v>
      </c>
      <c r="R102" s="173">
        <f t="shared" si="13"/>
        <v>5.48</v>
      </c>
      <c r="S102" s="204" t="s">
        <v>46</v>
      </c>
      <c r="T102" s="204" t="s">
        <v>6</v>
      </c>
    </row>
    <row r="103" spans="2:20" ht="24.95" customHeight="1" x14ac:dyDescent="0.2">
      <c r="B103" s="174" t="s">
        <v>47</v>
      </c>
      <c r="C103" s="175" t="s">
        <v>22</v>
      </c>
      <c r="D103" s="203">
        <v>1</v>
      </c>
      <c r="E103" s="289">
        <v>1.9</v>
      </c>
      <c r="F103" s="203">
        <v>1.3</v>
      </c>
      <c r="G103" s="193">
        <v>1.8</v>
      </c>
      <c r="H103" s="203">
        <v>1.8</v>
      </c>
      <c r="I103" s="203">
        <v>1.5</v>
      </c>
      <c r="J103" s="272" t="s">
        <v>7</v>
      </c>
      <c r="K103" s="203">
        <v>1.2</v>
      </c>
      <c r="L103" s="203">
        <v>1.9</v>
      </c>
      <c r="M103" s="203">
        <v>1.2</v>
      </c>
      <c r="N103" s="203">
        <v>2.1</v>
      </c>
      <c r="O103" s="203">
        <v>1.3</v>
      </c>
      <c r="P103" s="171">
        <f t="shared" si="12"/>
        <v>2.1</v>
      </c>
      <c r="Q103" s="172">
        <f t="shared" si="14"/>
        <v>1</v>
      </c>
      <c r="R103" s="173">
        <f t="shared" si="13"/>
        <v>1.5454545454545454</v>
      </c>
      <c r="S103" s="204" t="s">
        <v>48</v>
      </c>
      <c r="T103" s="235" t="s">
        <v>6</v>
      </c>
    </row>
    <row r="104" spans="2:20" ht="24.95" customHeight="1" x14ac:dyDescent="0.2">
      <c r="B104" s="236" t="s">
        <v>49</v>
      </c>
      <c r="C104" s="159" t="s">
        <v>50</v>
      </c>
      <c r="D104" s="237">
        <v>19863</v>
      </c>
      <c r="E104" s="237">
        <v>2064</v>
      </c>
      <c r="F104" s="237">
        <v>1850</v>
      </c>
      <c r="G104" s="237">
        <v>1223</v>
      </c>
      <c r="H104" s="237">
        <v>1565</v>
      </c>
      <c r="I104" s="290">
        <v>960</v>
      </c>
      <c r="J104" s="272" t="s">
        <v>7</v>
      </c>
      <c r="K104" s="237">
        <v>1050</v>
      </c>
      <c r="L104" s="237">
        <v>2187</v>
      </c>
      <c r="M104" s="237">
        <v>2247</v>
      </c>
      <c r="N104" s="237">
        <v>598</v>
      </c>
      <c r="O104" s="237">
        <v>1515</v>
      </c>
      <c r="P104" s="238">
        <f t="shared" si="12"/>
        <v>19863</v>
      </c>
      <c r="Q104" s="239">
        <f t="shared" si="14"/>
        <v>598</v>
      </c>
      <c r="R104" s="240">
        <f t="shared" si="13"/>
        <v>3192.909090909091</v>
      </c>
      <c r="S104" s="235" t="s">
        <v>51</v>
      </c>
      <c r="T104" s="235" t="s">
        <v>6</v>
      </c>
    </row>
    <row r="105" spans="2:20" ht="24.95" customHeight="1" x14ac:dyDescent="0.2">
      <c r="B105" s="236" t="s">
        <v>52</v>
      </c>
      <c r="C105" s="175" t="s">
        <v>50</v>
      </c>
      <c r="D105" s="237">
        <v>5475</v>
      </c>
      <c r="E105" s="237">
        <v>52</v>
      </c>
      <c r="F105" s="237">
        <v>233</v>
      </c>
      <c r="G105" s="237">
        <v>122</v>
      </c>
      <c r="H105" s="237">
        <v>134</v>
      </c>
      <c r="I105" s="237">
        <v>301</v>
      </c>
      <c r="J105" s="272" t="s">
        <v>7</v>
      </c>
      <c r="K105" s="237">
        <v>373</v>
      </c>
      <c r="L105" s="237">
        <v>520</v>
      </c>
      <c r="M105" s="237">
        <v>313</v>
      </c>
      <c r="N105" s="237">
        <v>97</v>
      </c>
      <c r="O105" s="237">
        <v>1153</v>
      </c>
      <c r="P105" s="238">
        <f t="shared" si="12"/>
        <v>5475</v>
      </c>
      <c r="Q105" s="239">
        <f t="shared" si="14"/>
        <v>52</v>
      </c>
      <c r="R105" s="240">
        <f t="shared" si="13"/>
        <v>797.5454545454545</v>
      </c>
      <c r="S105" s="235" t="s">
        <v>53</v>
      </c>
      <c r="T105" s="241" t="s">
        <v>7</v>
      </c>
    </row>
    <row r="106" spans="2:20" ht="24.95" customHeight="1" x14ac:dyDescent="0.2">
      <c r="B106" s="236" t="s">
        <v>355</v>
      </c>
      <c r="C106" s="175" t="s">
        <v>50</v>
      </c>
      <c r="D106" s="237">
        <v>691</v>
      </c>
      <c r="E106" s="291">
        <v>41</v>
      </c>
      <c r="F106" s="237">
        <v>20</v>
      </c>
      <c r="G106" s="237">
        <v>10</v>
      </c>
      <c r="H106" s="237">
        <v>41</v>
      </c>
      <c r="I106" s="237">
        <v>10</v>
      </c>
      <c r="J106" s="272" t="s">
        <v>7</v>
      </c>
      <c r="K106" s="237">
        <v>10</v>
      </c>
      <c r="L106" s="237">
        <v>63</v>
      </c>
      <c r="M106" s="237">
        <v>20</v>
      </c>
      <c r="N106" s="237">
        <v>20</v>
      </c>
      <c r="O106" s="237">
        <v>41</v>
      </c>
      <c r="P106" s="238">
        <f t="shared" si="12"/>
        <v>691</v>
      </c>
      <c r="Q106" s="239">
        <f t="shared" si="14"/>
        <v>10</v>
      </c>
      <c r="R106" s="240">
        <f t="shared" si="13"/>
        <v>87.909090909090907</v>
      </c>
      <c r="S106" s="242"/>
      <c r="T106" s="242"/>
    </row>
    <row r="107" spans="2:20" ht="24.95" customHeight="1" x14ac:dyDescent="0.2">
      <c r="B107" s="174" t="s">
        <v>54</v>
      </c>
      <c r="C107" s="175" t="s">
        <v>346</v>
      </c>
      <c r="D107" s="237">
        <v>7200</v>
      </c>
      <c r="E107" s="291">
        <v>12000</v>
      </c>
      <c r="F107" s="237">
        <v>22800</v>
      </c>
      <c r="G107" s="237">
        <v>33600</v>
      </c>
      <c r="H107" s="237">
        <v>22000</v>
      </c>
      <c r="I107" s="237">
        <v>9600</v>
      </c>
      <c r="J107" s="295" t="s">
        <v>7</v>
      </c>
      <c r="K107" s="237">
        <v>61600</v>
      </c>
      <c r="L107" s="237">
        <v>23600</v>
      </c>
      <c r="M107" s="237">
        <v>39600</v>
      </c>
      <c r="N107" s="237">
        <v>70000</v>
      </c>
      <c r="O107" s="237">
        <v>49200</v>
      </c>
      <c r="P107" s="238">
        <f t="shared" si="12"/>
        <v>70000</v>
      </c>
      <c r="Q107" s="239">
        <f t="shared" si="14"/>
        <v>7200</v>
      </c>
      <c r="R107" s="240">
        <f t="shared" si="13"/>
        <v>31927.272727272728</v>
      </c>
      <c r="S107" s="241" t="s">
        <v>7</v>
      </c>
      <c r="T107" s="292" t="s">
        <v>7</v>
      </c>
    </row>
    <row r="108" spans="2:20" ht="24.95" customHeight="1" x14ac:dyDescent="0.2">
      <c r="B108" s="293" t="s">
        <v>55</v>
      </c>
      <c r="C108" s="294" t="s">
        <v>346</v>
      </c>
      <c r="D108" s="291">
        <v>4000</v>
      </c>
      <c r="E108" s="295">
        <v>4800</v>
      </c>
      <c r="F108" s="291">
        <v>14000</v>
      </c>
      <c r="G108" s="291">
        <v>11200</v>
      </c>
      <c r="H108" s="291">
        <v>9600</v>
      </c>
      <c r="I108" s="291">
        <v>6800</v>
      </c>
      <c r="J108" s="295" t="s">
        <v>7</v>
      </c>
      <c r="K108" s="291">
        <v>38400</v>
      </c>
      <c r="L108" s="291">
        <v>14000</v>
      </c>
      <c r="M108" s="291">
        <v>14000</v>
      </c>
      <c r="N108" s="291">
        <v>32000</v>
      </c>
      <c r="O108" s="291">
        <v>34800</v>
      </c>
      <c r="P108" s="296">
        <f t="shared" si="12"/>
        <v>38400</v>
      </c>
      <c r="Q108" s="297">
        <f>MIN(D108:O108)</f>
        <v>4000</v>
      </c>
      <c r="R108" s="298">
        <f t="shared" si="13"/>
        <v>16690.909090909092</v>
      </c>
      <c r="S108" s="292" t="s">
        <v>7</v>
      </c>
      <c r="T108" s="299" t="s">
        <v>7</v>
      </c>
    </row>
    <row r="109" spans="2:20" ht="24.95" customHeight="1" x14ac:dyDescent="0.2">
      <c r="B109" s="185" t="s">
        <v>350</v>
      </c>
      <c r="C109" s="300" t="s">
        <v>346</v>
      </c>
      <c r="D109" s="291">
        <v>800</v>
      </c>
      <c r="E109" s="295">
        <v>400</v>
      </c>
      <c r="F109" s="291">
        <v>0</v>
      </c>
      <c r="G109" s="291">
        <v>0</v>
      </c>
      <c r="H109" s="291">
        <v>0</v>
      </c>
      <c r="I109" s="291">
        <v>0</v>
      </c>
      <c r="J109" s="295" t="s">
        <v>7</v>
      </c>
      <c r="K109" s="291">
        <v>800</v>
      </c>
      <c r="L109" s="291">
        <v>0</v>
      </c>
      <c r="M109" s="291">
        <v>400</v>
      </c>
      <c r="N109" s="291">
        <v>2000</v>
      </c>
      <c r="O109" s="301">
        <v>1200</v>
      </c>
      <c r="P109" s="238">
        <f>MAX(D109:O109)</f>
        <v>2000</v>
      </c>
      <c r="Q109" s="302">
        <f>MIN(D109:O109)</f>
        <v>0</v>
      </c>
      <c r="R109" s="303">
        <f>AVERAGE(D109:O109)</f>
        <v>509.09090909090907</v>
      </c>
      <c r="S109" s="292" t="s">
        <v>7</v>
      </c>
      <c r="T109" s="292" t="s">
        <v>7</v>
      </c>
    </row>
    <row r="110" spans="2:20" ht="24.95" customHeight="1" x14ac:dyDescent="0.2">
      <c r="B110" s="236" t="s">
        <v>56</v>
      </c>
      <c r="C110" s="217" t="s">
        <v>57</v>
      </c>
      <c r="D110" s="182">
        <v>20.079999999999998</v>
      </c>
      <c r="E110" s="304">
        <v>4.6500000000000004</v>
      </c>
      <c r="F110" s="181">
        <v>2.25</v>
      </c>
      <c r="G110" s="305">
        <v>2.98</v>
      </c>
      <c r="H110" s="305">
        <v>3.1</v>
      </c>
      <c r="I110" s="305">
        <v>6.87</v>
      </c>
      <c r="J110" s="272" t="s">
        <v>7</v>
      </c>
      <c r="K110" s="305">
        <v>6.78</v>
      </c>
      <c r="L110" s="305">
        <v>7.45</v>
      </c>
      <c r="M110" s="305">
        <v>7.1</v>
      </c>
      <c r="N110" s="305">
        <v>10.36</v>
      </c>
      <c r="O110" s="306">
        <v>4.8899999999999997</v>
      </c>
      <c r="P110" s="249">
        <f>MAX(D110:O110)</f>
        <v>20.079999999999998</v>
      </c>
      <c r="Q110" s="250">
        <f>MIN(D110:O110)</f>
        <v>2.25</v>
      </c>
      <c r="R110" s="165">
        <f>AVERAGE(D110:O110)</f>
        <v>6.955454545454546</v>
      </c>
      <c r="S110" s="248" t="s">
        <v>6</v>
      </c>
      <c r="T110" s="180" t="s">
        <v>7</v>
      </c>
    </row>
    <row r="111" spans="2:20" ht="24.95" customHeight="1" x14ac:dyDescent="0.2">
      <c r="B111" s="236" t="s">
        <v>58</v>
      </c>
      <c r="C111" s="217" t="s">
        <v>339</v>
      </c>
      <c r="D111" s="182">
        <v>0.3</v>
      </c>
      <c r="E111" s="307">
        <v>2.33</v>
      </c>
      <c r="F111" s="181">
        <v>1.96</v>
      </c>
      <c r="G111" s="305">
        <v>1.1000000000000001</v>
      </c>
      <c r="H111" s="305">
        <v>0.97</v>
      </c>
      <c r="I111" s="305">
        <v>3.67</v>
      </c>
      <c r="J111" s="272" t="s">
        <v>7</v>
      </c>
      <c r="K111" s="305">
        <v>3.52</v>
      </c>
      <c r="L111" s="305">
        <v>3.5</v>
      </c>
      <c r="M111" s="305">
        <v>3.49</v>
      </c>
      <c r="N111" s="305">
        <v>4.0599999999999996</v>
      </c>
      <c r="O111" s="306">
        <v>3.25</v>
      </c>
      <c r="P111" s="249">
        <f>MAX(D111:O111)</f>
        <v>4.0599999999999996</v>
      </c>
      <c r="Q111" s="250">
        <f>MIN(D111:O111)</f>
        <v>0.3</v>
      </c>
      <c r="R111" s="165">
        <f>AVERAGE(D111:O111)</f>
        <v>2.5590909090909086</v>
      </c>
      <c r="S111" s="248" t="s">
        <v>6</v>
      </c>
      <c r="T111" s="180" t="s">
        <v>7</v>
      </c>
    </row>
    <row r="112" spans="2:20" ht="24.95" customHeight="1" thickBot="1" x14ac:dyDescent="0.25">
      <c r="B112" s="253" t="s">
        <v>59</v>
      </c>
      <c r="C112" s="254" t="s">
        <v>60</v>
      </c>
      <c r="D112" s="255">
        <v>57</v>
      </c>
      <c r="E112" s="523">
        <v>72</v>
      </c>
      <c r="F112" s="256">
        <v>85</v>
      </c>
      <c r="G112" s="258">
        <v>71</v>
      </c>
      <c r="H112" s="258">
        <v>73</v>
      </c>
      <c r="I112" s="258">
        <v>84</v>
      </c>
      <c r="J112" s="258" t="s">
        <v>7</v>
      </c>
      <c r="K112" s="258">
        <v>85</v>
      </c>
      <c r="L112" s="258">
        <v>69</v>
      </c>
      <c r="M112" s="258">
        <v>84</v>
      </c>
      <c r="N112" s="258">
        <v>70</v>
      </c>
      <c r="O112" s="309">
        <v>69</v>
      </c>
      <c r="P112" s="310">
        <f>MAX(D112:O112)</f>
        <v>85</v>
      </c>
      <c r="Q112" s="311">
        <f>MIN(D112:O112)</f>
        <v>57</v>
      </c>
      <c r="R112" s="312">
        <f>AVERAGE(D112:O112)</f>
        <v>74.454545454545453</v>
      </c>
      <c r="S112" s="313" t="s">
        <v>6</v>
      </c>
      <c r="T112" s="314" t="s">
        <v>7</v>
      </c>
    </row>
    <row r="113" spans="2:20" ht="24.95" customHeight="1" x14ac:dyDescent="0.2">
      <c r="B113" s="261" t="s">
        <v>340</v>
      </c>
      <c r="C113" s="262"/>
      <c r="D113" s="262"/>
      <c r="F113" s="262"/>
      <c r="G113" s="262"/>
      <c r="H113" s="262"/>
      <c r="I113" s="262"/>
      <c r="J113" s="262"/>
      <c r="K113" s="262"/>
      <c r="L113" s="262"/>
      <c r="M113" s="262"/>
      <c r="N113" s="262"/>
      <c r="O113" s="262"/>
      <c r="P113" s="262"/>
      <c r="Q113" s="262"/>
      <c r="R113" s="262"/>
      <c r="S113" s="262"/>
    </row>
    <row r="114" spans="2:20" ht="24.95" customHeight="1" x14ac:dyDescent="0.2">
      <c r="B114" s="138" t="s">
        <v>341</v>
      </c>
      <c r="N114" s="536"/>
    </row>
    <row r="115" spans="2:20" ht="24.95" customHeight="1" x14ac:dyDescent="0.2">
      <c r="B115" s="138" t="s">
        <v>342</v>
      </c>
    </row>
    <row r="117" spans="2:20" ht="24.95" customHeight="1" thickBot="1" x14ac:dyDescent="0.25">
      <c r="B117" s="140" t="s">
        <v>368</v>
      </c>
    </row>
    <row r="118" spans="2:20" ht="24.95" customHeight="1" thickBot="1" x14ac:dyDescent="0.25">
      <c r="B118" s="142" t="s">
        <v>0</v>
      </c>
      <c r="C118" s="315" t="s">
        <v>1</v>
      </c>
      <c r="D118" s="266">
        <v>43739</v>
      </c>
      <c r="E118" s="266">
        <v>43771</v>
      </c>
      <c r="F118" s="266">
        <v>43803</v>
      </c>
      <c r="G118" s="266">
        <v>43835</v>
      </c>
      <c r="H118" s="266">
        <v>43867</v>
      </c>
      <c r="I118" s="266">
        <v>43899</v>
      </c>
      <c r="J118" s="266">
        <v>43931</v>
      </c>
      <c r="K118" s="266">
        <v>43963</v>
      </c>
      <c r="L118" s="266">
        <v>43995</v>
      </c>
      <c r="M118" s="266">
        <v>44027</v>
      </c>
      <c r="N118" s="266">
        <v>44059</v>
      </c>
      <c r="O118" s="266">
        <v>44091</v>
      </c>
      <c r="P118" s="531" t="s">
        <v>309</v>
      </c>
      <c r="Q118" s="534" t="s">
        <v>310</v>
      </c>
      <c r="R118" s="535" t="s">
        <v>311</v>
      </c>
      <c r="S118" s="147" t="s">
        <v>312</v>
      </c>
      <c r="T118" s="147" t="s">
        <v>171</v>
      </c>
    </row>
    <row r="119" spans="2:20" ht="24.95" customHeight="1" x14ac:dyDescent="0.2">
      <c r="B119" s="149" t="s">
        <v>5</v>
      </c>
      <c r="C119" s="318"/>
      <c r="D119" s="319">
        <v>16</v>
      </c>
      <c r="E119" s="269">
        <v>13</v>
      </c>
      <c r="F119" s="269">
        <v>18</v>
      </c>
      <c r="G119" s="269">
        <v>7</v>
      </c>
      <c r="H119" s="269">
        <v>5</v>
      </c>
      <c r="I119" s="269">
        <v>4</v>
      </c>
      <c r="J119" s="269">
        <v>7</v>
      </c>
      <c r="K119" s="269">
        <v>19</v>
      </c>
      <c r="L119" s="269">
        <v>2</v>
      </c>
      <c r="M119" s="269">
        <v>9</v>
      </c>
      <c r="N119" s="269">
        <v>4</v>
      </c>
      <c r="O119" s="271">
        <v>1</v>
      </c>
      <c r="P119" s="154" t="s">
        <v>7</v>
      </c>
      <c r="Q119" s="320" t="s">
        <v>7</v>
      </c>
      <c r="R119" s="321" t="s">
        <v>7</v>
      </c>
      <c r="S119" s="157" t="s">
        <v>6</v>
      </c>
      <c r="T119" s="157" t="s">
        <v>6</v>
      </c>
    </row>
    <row r="120" spans="2:20" ht="24.95" customHeight="1" x14ac:dyDescent="0.2">
      <c r="B120" s="158" t="s">
        <v>8</v>
      </c>
      <c r="C120" s="322" t="s">
        <v>9</v>
      </c>
      <c r="D120" s="182">
        <v>11.4</v>
      </c>
      <c r="E120" s="168">
        <v>11.36</v>
      </c>
      <c r="F120" s="272">
        <v>11.27</v>
      </c>
      <c r="G120" s="181">
        <v>11.14</v>
      </c>
      <c r="H120" s="181">
        <v>11.44</v>
      </c>
      <c r="I120" s="181">
        <v>11.2</v>
      </c>
      <c r="J120" s="181">
        <v>11.37</v>
      </c>
      <c r="K120" s="181">
        <v>11.4</v>
      </c>
      <c r="L120" s="181">
        <v>11.39</v>
      </c>
      <c r="M120" s="181">
        <v>12.19</v>
      </c>
      <c r="N120" s="181">
        <v>11.47</v>
      </c>
      <c r="O120" s="281">
        <v>14.1</v>
      </c>
      <c r="P120" s="163" t="s">
        <v>7</v>
      </c>
      <c r="Q120" s="231" t="s">
        <v>7</v>
      </c>
      <c r="R120" s="232" t="s">
        <v>7</v>
      </c>
      <c r="S120" s="166" t="s">
        <v>6</v>
      </c>
      <c r="T120" s="166" t="s">
        <v>6</v>
      </c>
    </row>
    <row r="121" spans="2:20" ht="24.95" customHeight="1" x14ac:dyDescent="0.2">
      <c r="B121" s="158" t="s">
        <v>313</v>
      </c>
      <c r="C121" s="322" t="s">
        <v>11</v>
      </c>
      <c r="D121" s="167">
        <v>28.1</v>
      </c>
      <c r="E121" s="168">
        <v>26.7</v>
      </c>
      <c r="F121" s="168">
        <v>26.5</v>
      </c>
      <c r="G121" s="169">
        <v>29</v>
      </c>
      <c r="H121" s="168">
        <v>26.7</v>
      </c>
      <c r="I121" s="169">
        <v>32.799999999999997</v>
      </c>
      <c r="J121" s="169">
        <v>32.200000000000003</v>
      </c>
      <c r="K121" s="169">
        <v>33</v>
      </c>
      <c r="L121" s="169">
        <v>36.700000000000003</v>
      </c>
      <c r="M121" s="169">
        <v>35.9</v>
      </c>
      <c r="N121" s="169">
        <v>29.9</v>
      </c>
      <c r="O121" s="275">
        <v>23.8</v>
      </c>
      <c r="P121" s="171">
        <f t="shared" ref="P121:P148" si="15">MAX(D121:O121)</f>
        <v>36.700000000000003</v>
      </c>
      <c r="Q121" s="224">
        <f t="shared" ref="Q121:Q148" si="16">MIN(D121:O121)</f>
        <v>23.8</v>
      </c>
      <c r="R121" s="225">
        <f t="shared" ref="R121:R148" si="17">AVERAGE(D121:O121)</f>
        <v>30.108333333333331</v>
      </c>
      <c r="S121" s="166" t="s">
        <v>6</v>
      </c>
      <c r="T121" s="166" t="s">
        <v>6</v>
      </c>
    </row>
    <row r="122" spans="2:20" ht="24.95" customHeight="1" x14ac:dyDescent="0.2">
      <c r="B122" s="174" t="s">
        <v>12</v>
      </c>
      <c r="C122" s="183" t="s">
        <v>13</v>
      </c>
      <c r="D122" s="167">
        <v>16</v>
      </c>
      <c r="E122" s="168">
        <v>4</v>
      </c>
      <c r="F122" s="168">
        <v>3</v>
      </c>
      <c r="G122" s="168">
        <v>2</v>
      </c>
      <c r="H122" s="168">
        <v>2</v>
      </c>
      <c r="I122" s="176">
        <v>2</v>
      </c>
      <c r="J122" s="176">
        <v>2</v>
      </c>
      <c r="K122" s="176">
        <v>4</v>
      </c>
      <c r="L122" s="176">
        <v>3</v>
      </c>
      <c r="M122" s="176">
        <v>3</v>
      </c>
      <c r="N122" s="176">
        <v>0</v>
      </c>
      <c r="O122" s="277">
        <v>5</v>
      </c>
      <c r="P122" s="177">
        <f>MAX(D122:O122)</f>
        <v>16</v>
      </c>
      <c r="Q122" s="323">
        <f>MIN(D122:O122)</f>
        <v>0</v>
      </c>
      <c r="R122" s="324">
        <f>AVERAGE(D122:O122)</f>
        <v>3.8333333333333335</v>
      </c>
      <c r="S122" s="180" t="s">
        <v>7</v>
      </c>
      <c r="T122" s="180" t="s">
        <v>7</v>
      </c>
    </row>
    <row r="123" spans="2:20" ht="24.95" customHeight="1" x14ac:dyDescent="0.2">
      <c r="B123" s="174" t="s">
        <v>14</v>
      </c>
      <c r="C123" s="183"/>
      <c r="D123" s="167" t="s">
        <v>61</v>
      </c>
      <c r="E123" s="168" t="s">
        <v>61</v>
      </c>
      <c r="F123" s="168" t="s">
        <v>61</v>
      </c>
      <c r="G123" s="168" t="s">
        <v>61</v>
      </c>
      <c r="H123" s="168" t="s">
        <v>61</v>
      </c>
      <c r="I123" s="176" t="s">
        <v>61</v>
      </c>
      <c r="J123" s="176" t="s">
        <v>61</v>
      </c>
      <c r="K123" s="176" t="s">
        <v>61</v>
      </c>
      <c r="L123" s="176" t="s">
        <v>61</v>
      </c>
      <c r="M123" s="176" t="s">
        <v>61</v>
      </c>
      <c r="N123" s="176" t="s">
        <v>61</v>
      </c>
      <c r="O123" s="277" t="s">
        <v>61</v>
      </c>
      <c r="P123" s="171" t="s">
        <v>61</v>
      </c>
      <c r="Q123" s="224" t="s">
        <v>61</v>
      </c>
      <c r="R123" s="225" t="s">
        <v>61</v>
      </c>
      <c r="S123" s="180" t="s">
        <v>7</v>
      </c>
      <c r="T123" s="180" t="s">
        <v>7</v>
      </c>
    </row>
    <row r="124" spans="2:20" ht="24.95" customHeight="1" x14ac:dyDescent="0.2">
      <c r="B124" s="174" t="s">
        <v>358</v>
      </c>
      <c r="C124" s="183" t="s">
        <v>315</v>
      </c>
      <c r="D124" s="182">
        <v>38.299999999999997</v>
      </c>
      <c r="E124" s="181">
        <v>8.8699999999999992</v>
      </c>
      <c r="F124" s="181">
        <v>8.7100000000000009</v>
      </c>
      <c r="G124" s="181">
        <v>8.31</v>
      </c>
      <c r="H124" s="168">
        <v>9.01</v>
      </c>
      <c r="I124" s="181">
        <v>8.01</v>
      </c>
      <c r="J124" s="181">
        <v>10.1</v>
      </c>
      <c r="K124" s="181">
        <v>10.6</v>
      </c>
      <c r="L124" s="181">
        <v>7.53</v>
      </c>
      <c r="M124" s="181">
        <v>6.78</v>
      </c>
      <c r="N124" s="181">
        <v>11.6</v>
      </c>
      <c r="O124" s="281">
        <v>33.5</v>
      </c>
      <c r="P124" s="171">
        <f t="shared" si="15"/>
        <v>38.299999999999997</v>
      </c>
      <c r="Q124" s="224">
        <f t="shared" si="16"/>
        <v>6.78</v>
      </c>
      <c r="R124" s="225">
        <f>AVERAGE(D124:O124)</f>
        <v>13.443333333333333</v>
      </c>
      <c r="S124" s="180" t="s">
        <v>7</v>
      </c>
      <c r="T124" s="180" t="s">
        <v>7</v>
      </c>
    </row>
    <row r="125" spans="2:20" ht="24.95" customHeight="1" x14ac:dyDescent="0.2">
      <c r="B125" s="174" t="s">
        <v>16</v>
      </c>
      <c r="C125" s="183"/>
      <c r="D125" s="167">
        <v>8.06</v>
      </c>
      <c r="E125" s="168">
        <v>7.52</v>
      </c>
      <c r="F125" s="168">
        <v>8.06</v>
      </c>
      <c r="G125" s="168">
        <v>8.09</v>
      </c>
      <c r="H125" s="168">
        <v>7.98</v>
      </c>
      <c r="I125" s="181">
        <v>8.19</v>
      </c>
      <c r="J125" s="181">
        <v>8.0299999999999994</v>
      </c>
      <c r="K125" s="181">
        <v>8.01</v>
      </c>
      <c r="L125" s="181">
        <v>8.0500000000000007</v>
      </c>
      <c r="M125" s="181">
        <v>8.1300000000000008</v>
      </c>
      <c r="N125" s="181">
        <v>7.98</v>
      </c>
      <c r="O125" s="281">
        <v>8.19</v>
      </c>
      <c r="P125" s="163">
        <f t="shared" si="15"/>
        <v>8.19</v>
      </c>
      <c r="Q125" s="231">
        <f t="shared" si="16"/>
        <v>7.52</v>
      </c>
      <c r="R125" s="232">
        <f t="shared" si="17"/>
        <v>8.024166666666666</v>
      </c>
      <c r="S125" s="166" t="s">
        <v>17</v>
      </c>
      <c r="T125" s="180" t="s">
        <v>7</v>
      </c>
    </row>
    <row r="126" spans="2:20" ht="24.95" customHeight="1" x14ac:dyDescent="0.2">
      <c r="B126" s="174" t="s">
        <v>359</v>
      </c>
      <c r="C126" s="183" t="s">
        <v>19</v>
      </c>
      <c r="D126" s="167">
        <v>195</v>
      </c>
      <c r="E126" s="168">
        <v>204</v>
      </c>
      <c r="F126" s="168">
        <v>183</v>
      </c>
      <c r="G126" s="168">
        <v>187</v>
      </c>
      <c r="H126" s="168">
        <v>199</v>
      </c>
      <c r="I126" s="176">
        <v>177</v>
      </c>
      <c r="J126" s="176">
        <v>188</v>
      </c>
      <c r="K126" s="176">
        <v>185</v>
      </c>
      <c r="L126" s="176">
        <v>195</v>
      </c>
      <c r="M126" s="176">
        <v>190</v>
      </c>
      <c r="N126" s="176">
        <v>212</v>
      </c>
      <c r="O126" s="277">
        <v>189</v>
      </c>
      <c r="P126" s="177">
        <f t="shared" si="15"/>
        <v>212</v>
      </c>
      <c r="Q126" s="323">
        <f t="shared" si="16"/>
        <v>177</v>
      </c>
      <c r="R126" s="324">
        <f t="shared" si="17"/>
        <v>192</v>
      </c>
      <c r="S126" s="180" t="s">
        <v>7</v>
      </c>
      <c r="T126" s="180" t="s">
        <v>7</v>
      </c>
    </row>
    <row r="127" spans="2:20" ht="24.95" customHeight="1" x14ac:dyDescent="0.2">
      <c r="B127" s="185" t="s">
        <v>365</v>
      </c>
      <c r="C127" s="186" t="s">
        <v>20</v>
      </c>
      <c r="D127" s="182">
        <v>0.09</v>
      </c>
      <c r="E127" s="181">
        <v>0.1</v>
      </c>
      <c r="F127" s="181">
        <v>0.1</v>
      </c>
      <c r="G127" s="187">
        <v>0.1</v>
      </c>
      <c r="H127" s="187">
        <v>0.09</v>
      </c>
      <c r="I127" s="187">
        <v>0.08</v>
      </c>
      <c r="J127" s="188">
        <v>0.09</v>
      </c>
      <c r="K127" s="181">
        <v>0.09</v>
      </c>
      <c r="L127" s="187">
        <v>0.09</v>
      </c>
      <c r="M127" s="187">
        <v>0.09</v>
      </c>
      <c r="N127" s="187">
        <v>0.09</v>
      </c>
      <c r="O127" s="189">
        <v>0.09</v>
      </c>
      <c r="P127" s="163">
        <f>MAX(D127:O127)</f>
        <v>0.1</v>
      </c>
      <c r="Q127" s="164">
        <f t="shared" si="16"/>
        <v>0.08</v>
      </c>
      <c r="R127" s="165">
        <f>AVERAGE(D127:O127)</f>
        <v>9.166666666666666E-2</v>
      </c>
      <c r="S127" s="190" t="s">
        <v>7</v>
      </c>
      <c r="T127" s="180" t="s">
        <v>7</v>
      </c>
    </row>
    <row r="128" spans="2:20" ht="24.95" customHeight="1" x14ac:dyDescent="0.2">
      <c r="B128" s="174" t="s">
        <v>21</v>
      </c>
      <c r="C128" s="183" t="s">
        <v>22</v>
      </c>
      <c r="D128" s="167">
        <v>86</v>
      </c>
      <c r="E128" s="168">
        <v>96</v>
      </c>
      <c r="F128" s="168">
        <v>98</v>
      </c>
      <c r="G128" s="168">
        <v>93</v>
      </c>
      <c r="H128" s="168">
        <v>95</v>
      </c>
      <c r="I128" s="176">
        <v>86</v>
      </c>
      <c r="J128" s="176">
        <v>93</v>
      </c>
      <c r="K128" s="176">
        <v>97</v>
      </c>
      <c r="L128" s="176">
        <v>98</v>
      </c>
      <c r="M128" s="176">
        <v>84</v>
      </c>
      <c r="N128" s="176">
        <v>92</v>
      </c>
      <c r="O128" s="277">
        <v>86</v>
      </c>
      <c r="P128" s="177">
        <f t="shared" si="15"/>
        <v>98</v>
      </c>
      <c r="Q128" s="323">
        <f t="shared" si="16"/>
        <v>84</v>
      </c>
      <c r="R128" s="324">
        <f t="shared" si="17"/>
        <v>92</v>
      </c>
      <c r="S128" s="180" t="s">
        <v>7</v>
      </c>
      <c r="T128" s="180" t="s">
        <v>7</v>
      </c>
    </row>
    <row r="129" spans="2:20" ht="24.95" customHeight="1" x14ac:dyDescent="0.2">
      <c r="B129" s="191" t="s">
        <v>23</v>
      </c>
      <c r="C129" s="183" t="s">
        <v>22</v>
      </c>
      <c r="D129" s="167">
        <v>0</v>
      </c>
      <c r="E129" s="168">
        <v>0</v>
      </c>
      <c r="F129" s="168">
        <v>0</v>
      </c>
      <c r="G129" s="168">
        <v>0</v>
      </c>
      <c r="H129" s="168">
        <v>0</v>
      </c>
      <c r="I129" s="176">
        <v>0</v>
      </c>
      <c r="J129" s="176">
        <v>0</v>
      </c>
      <c r="K129" s="176">
        <v>0</v>
      </c>
      <c r="L129" s="176">
        <v>0</v>
      </c>
      <c r="M129" s="176">
        <v>0</v>
      </c>
      <c r="N129" s="176">
        <v>0</v>
      </c>
      <c r="O129" s="277">
        <v>0</v>
      </c>
      <c r="P129" s="177">
        <f t="shared" si="15"/>
        <v>0</v>
      </c>
      <c r="Q129" s="323">
        <f t="shared" si="16"/>
        <v>0</v>
      </c>
      <c r="R129" s="324">
        <f t="shared" si="17"/>
        <v>0</v>
      </c>
      <c r="S129" s="166" t="s">
        <v>6</v>
      </c>
      <c r="T129" s="180" t="s">
        <v>7</v>
      </c>
    </row>
    <row r="130" spans="2:20" ht="24.95" customHeight="1" x14ac:dyDescent="0.2">
      <c r="B130" s="174" t="s">
        <v>24</v>
      </c>
      <c r="C130" s="183" t="s">
        <v>22</v>
      </c>
      <c r="D130" s="167">
        <v>162</v>
      </c>
      <c r="E130" s="168">
        <v>136</v>
      </c>
      <c r="F130" s="168">
        <v>130</v>
      </c>
      <c r="G130" s="168">
        <v>132</v>
      </c>
      <c r="H130" s="168">
        <v>171</v>
      </c>
      <c r="I130" s="176">
        <v>126</v>
      </c>
      <c r="J130" s="176">
        <v>126</v>
      </c>
      <c r="K130" s="176">
        <v>143</v>
      </c>
      <c r="L130" s="176">
        <v>146</v>
      </c>
      <c r="M130" s="176">
        <v>150</v>
      </c>
      <c r="N130" s="176">
        <v>150</v>
      </c>
      <c r="O130" s="277">
        <v>168</v>
      </c>
      <c r="P130" s="177">
        <f t="shared" si="15"/>
        <v>171</v>
      </c>
      <c r="Q130" s="323">
        <f t="shared" si="16"/>
        <v>126</v>
      </c>
      <c r="R130" s="324">
        <f t="shared" si="17"/>
        <v>145</v>
      </c>
      <c r="S130" s="166" t="s">
        <v>6</v>
      </c>
      <c r="T130" s="180" t="s">
        <v>7</v>
      </c>
    </row>
    <row r="131" spans="2:20" ht="24.95" customHeight="1" x14ac:dyDescent="0.2">
      <c r="B131" s="174" t="s">
        <v>25</v>
      </c>
      <c r="C131" s="183" t="s">
        <v>22</v>
      </c>
      <c r="D131" s="167">
        <v>117</v>
      </c>
      <c r="E131" s="168">
        <v>122</v>
      </c>
      <c r="F131" s="168">
        <v>110</v>
      </c>
      <c r="G131" s="168">
        <v>112</v>
      </c>
      <c r="H131" s="168">
        <v>156</v>
      </c>
      <c r="I131" s="176">
        <v>106</v>
      </c>
      <c r="J131" s="176">
        <v>113</v>
      </c>
      <c r="K131" s="176">
        <v>111</v>
      </c>
      <c r="L131" s="176">
        <v>117</v>
      </c>
      <c r="M131" s="176">
        <v>114</v>
      </c>
      <c r="N131" s="176">
        <v>127</v>
      </c>
      <c r="O131" s="277">
        <v>113</v>
      </c>
      <c r="P131" s="177">
        <f t="shared" si="15"/>
        <v>156</v>
      </c>
      <c r="Q131" s="323">
        <f t="shared" si="16"/>
        <v>106</v>
      </c>
      <c r="R131" s="324">
        <f t="shared" si="17"/>
        <v>118.16666666666667</v>
      </c>
      <c r="S131" s="180" t="s">
        <v>7</v>
      </c>
      <c r="T131" s="180" t="s">
        <v>7</v>
      </c>
    </row>
    <row r="132" spans="2:20" ht="24.95" customHeight="1" x14ac:dyDescent="0.2">
      <c r="B132" s="174" t="s">
        <v>26</v>
      </c>
      <c r="C132" s="183" t="s">
        <v>22</v>
      </c>
      <c r="D132" s="167">
        <v>45</v>
      </c>
      <c r="E132" s="168">
        <v>14</v>
      </c>
      <c r="F132" s="168">
        <v>20</v>
      </c>
      <c r="G132" s="168">
        <v>20</v>
      </c>
      <c r="H132" s="168">
        <v>15</v>
      </c>
      <c r="I132" s="176">
        <v>20</v>
      </c>
      <c r="J132" s="176">
        <v>13</v>
      </c>
      <c r="K132" s="176">
        <v>32</v>
      </c>
      <c r="L132" s="176">
        <v>29</v>
      </c>
      <c r="M132" s="176">
        <v>36</v>
      </c>
      <c r="N132" s="176">
        <v>23</v>
      </c>
      <c r="O132" s="277">
        <v>55</v>
      </c>
      <c r="P132" s="177">
        <f t="shared" si="15"/>
        <v>55</v>
      </c>
      <c r="Q132" s="323">
        <f t="shared" si="16"/>
        <v>13</v>
      </c>
      <c r="R132" s="324">
        <f t="shared" si="17"/>
        <v>26.833333333333332</v>
      </c>
      <c r="S132" s="180" t="s">
        <v>7</v>
      </c>
      <c r="T132" s="180" t="s">
        <v>7</v>
      </c>
    </row>
    <row r="133" spans="2:20" ht="24.95" customHeight="1" x14ac:dyDescent="0.2">
      <c r="B133" s="174" t="s">
        <v>27</v>
      </c>
      <c r="C133" s="183" t="s">
        <v>22</v>
      </c>
      <c r="D133" s="167">
        <v>108</v>
      </c>
      <c r="E133" s="168">
        <v>99</v>
      </c>
      <c r="F133" s="168">
        <v>107</v>
      </c>
      <c r="G133" s="168">
        <v>112</v>
      </c>
      <c r="H133" s="168">
        <v>122</v>
      </c>
      <c r="I133" s="176">
        <v>104</v>
      </c>
      <c r="J133" s="176">
        <v>98</v>
      </c>
      <c r="K133" s="176">
        <v>99</v>
      </c>
      <c r="L133" s="176">
        <v>68</v>
      </c>
      <c r="M133" s="176">
        <v>67</v>
      </c>
      <c r="N133" s="176">
        <v>98</v>
      </c>
      <c r="O133" s="277">
        <v>90</v>
      </c>
      <c r="P133" s="177">
        <f t="shared" si="15"/>
        <v>122</v>
      </c>
      <c r="Q133" s="323">
        <f t="shared" si="16"/>
        <v>67</v>
      </c>
      <c r="R133" s="324">
        <f t="shared" si="17"/>
        <v>97.666666666666671</v>
      </c>
      <c r="S133" s="180" t="s">
        <v>7</v>
      </c>
      <c r="T133" s="180" t="s">
        <v>7</v>
      </c>
    </row>
    <row r="134" spans="2:20" ht="24.95" customHeight="1" x14ac:dyDescent="0.2">
      <c r="B134" s="174" t="s">
        <v>28</v>
      </c>
      <c r="C134" s="183" t="s">
        <v>22</v>
      </c>
      <c r="D134" s="167">
        <v>86</v>
      </c>
      <c r="E134" s="168">
        <v>96</v>
      </c>
      <c r="F134" s="168">
        <v>98</v>
      </c>
      <c r="G134" s="168">
        <v>93</v>
      </c>
      <c r="H134" s="168">
        <v>95</v>
      </c>
      <c r="I134" s="176">
        <v>86</v>
      </c>
      <c r="J134" s="176">
        <v>93</v>
      </c>
      <c r="K134" s="176">
        <v>98</v>
      </c>
      <c r="L134" s="176">
        <v>68</v>
      </c>
      <c r="M134" s="176">
        <v>67</v>
      </c>
      <c r="N134" s="176">
        <v>92</v>
      </c>
      <c r="O134" s="277">
        <v>86</v>
      </c>
      <c r="P134" s="177">
        <f t="shared" si="15"/>
        <v>98</v>
      </c>
      <c r="Q134" s="323">
        <f t="shared" si="16"/>
        <v>67</v>
      </c>
      <c r="R134" s="324">
        <f t="shared" si="17"/>
        <v>88.166666666666671</v>
      </c>
      <c r="S134" s="180" t="s">
        <v>7</v>
      </c>
      <c r="T134" s="180" t="s">
        <v>7</v>
      </c>
    </row>
    <row r="135" spans="2:20" ht="24.95" customHeight="1" x14ac:dyDescent="0.2">
      <c r="B135" s="174" t="s">
        <v>29</v>
      </c>
      <c r="C135" s="183" t="s">
        <v>22</v>
      </c>
      <c r="D135" s="167">
        <v>22</v>
      </c>
      <c r="E135" s="168">
        <v>3</v>
      </c>
      <c r="F135" s="168">
        <v>9</v>
      </c>
      <c r="G135" s="168">
        <v>19</v>
      </c>
      <c r="H135" s="168">
        <v>27</v>
      </c>
      <c r="I135" s="176">
        <v>18</v>
      </c>
      <c r="J135" s="176">
        <v>5</v>
      </c>
      <c r="K135" s="176">
        <v>1</v>
      </c>
      <c r="L135" s="176">
        <v>0</v>
      </c>
      <c r="M135" s="176">
        <v>0</v>
      </c>
      <c r="N135" s="176">
        <v>6</v>
      </c>
      <c r="O135" s="277">
        <v>4</v>
      </c>
      <c r="P135" s="177">
        <f t="shared" si="15"/>
        <v>27</v>
      </c>
      <c r="Q135" s="323">
        <f t="shared" si="16"/>
        <v>0</v>
      </c>
      <c r="R135" s="324">
        <f t="shared" si="17"/>
        <v>9.5</v>
      </c>
      <c r="S135" s="180" t="s">
        <v>7</v>
      </c>
      <c r="T135" s="180" t="s">
        <v>7</v>
      </c>
    </row>
    <row r="136" spans="2:20" ht="24.95" customHeight="1" x14ac:dyDescent="0.2">
      <c r="B136" s="174" t="s">
        <v>30</v>
      </c>
      <c r="C136" s="183" t="s">
        <v>22</v>
      </c>
      <c r="D136" s="167">
        <v>0</v>
      </c>
      <c r="E136" s="168">
        <v>5</v>
      </c>
      <c r="F136" s="168">
        <v>0</v>
      </c>
      <c r="G136" s="168">
        <v>0</v>
      </c>
      <c r="H136" s="168">
        <v>1</v>
      </c>
      <c r="I136" s="176">
        <v>0</v>
      </c>
      <c r="J136" s="176">
        <v>0</v>
      </c>
      <c r="K136" s="176">
        <v>0</v>
      </c>
      <c r="L136" s="176">
        <v>0</v>
      </c>
      <c r="M136" s="176">
        <v>9</v>
      </c>
      <c r="N136" s="176">
        <v>1</v>
      </c>
      <c r="O136" s="277">
        <v>0</v>
      </c>
      <c r="P136" s="177">
        <f t="shared" si="15"/>
        <v>9</v>
      </c>
      <c r="Q136" s="323">
        <f t="shared" si="16"/>
        <v>0</v>
      </c>
      <c r="R136" s="324">
        <f t="shared" si="17"/>
        <v>1.3333333333333333</v>
      </c>
      <c r="S136" s="180" t="s">
        <v>7</v>
      </c>
      <c r="T136" s="180" t="s">
        <v>7</v>
      </c>
    </row>
    <row r="137" spans="2:20" ht="24.95" customHeight="1" x14ac:dyDescent="0.2">
      <c r="B137" s="174" t="s">
        <v>31</v>
      </c>
      <c r="C137" s="183" t="s">
        <v>22</v>
      </c>
      <c r="D137" s="167">
        <v>2</v>
      </c>
      <c r="E137" s="168">
        <v>1</v>
      </c>
      <c r="F137" s="168">
        <v>3</v>
      </c>
      <c r="G137" s="168">
        <v>3</v>
      </c>
      <c r="H137" s="168">
        <v>3</v>
      </c>
      <c r="I137" s="176">
        <v>4</v>
      </c>
      <c r="J137" s="176">
        <v>6</v>
      </c>
      <c r="K137" s="176">
        <v>1</v>
      </c>
      <c r="L137" s="176">
        <v>3</v>
      </c>
      <c r="M137" s="176">
        <v>4</v>
      </c>
      <c r="N137" s="176">
        <v>0</v>
      </c>
      <c r="O137" s="277">
        <v>4</v>
      </c>
      <c r="P137" s="177">
        <f t="shared" si="15"/>
        <v>6</v>
      </c>
      <c r="Q137" s="323">
        <f t="shared" si="16"/>
        <v>0</v>
      </c>
      <c r="R137" s="324">
        <f t="shared" si="17"/>
        <v>2.8333333333333335</v>
      </c>
      <c r="S137" s="180" t="s">
        <v>7</v>
      </c>
      <c r="T137" s="180" t="s">
        <v>7</v>
      </c>
    </row>
    <row r="138" spans="2:20" ht="24.95" customHeight="1" x14ac:dyDescent="0.2">
      <c r="B138" s="174" t="s">
        <v>32</v>
      </c>
      <c r="C138" s="183" t="s">
        <v>22</v>
      </c>
      <c r="D138" s="325">
        <v>1.69</v>
      </c>
      <c r="E138" s="181">
        <v>1.46</v>
      </c>
      <c r="F138" s="168">
        <v>1.23</v>
      </c>
      <c r="G138" s="168">
        <v>1.1599999999999999</v>
      </c>
      <c r="H138" s="168">
        <v>1.08</v>
      </c>
      <c r="I138" s="181">
        <v>1.08</v>
      </c>
      <c r="J138" s="181">
        <v>1.31</v>
      </c>
      <c r="K138" s="181">
        <v>1.54</v>
      </c>
      <c r="L138" s="181">
        <v>1.23</v>
      </c>
      <c r="M138" s="181">
        <v>2.23</v>
      </c>
      <c r="N138" s="181">
        <v>1.46</v>
      </c>
      <c r="O138" s="281">
        <v>1.17</v>
      </c>
      <c r="P138" s="163">
        <f t="shared" si="15"/>
        <v>2.23</v>
      </c>
      <c r="Q138" s="231">
        <f t="shared" si="16"/>
        <v>1.08</v>
      </c>
      <c r="R138" s="232">
        <f t="shared" si="17"/>
        <v>1.3866666666666667</v>
      </c>
      <c r="S138" s="180" t="s">
        <v>7</v>
      </c>
      <c r="T138" s="180" t="s">
        <v>7</v>
      </c>
    </row>
    <row r="139" spans="2:20" ht="24.95" customHeight="1" x14ac:dyDescent="0.2">
      <c r="B139" s="174" t="s">
        <v>33</v>
      </c>
      <c r="C139" s="183" t="s">
        <v>22</v>
      </c>
      <c r="D139" s="326">
        <v>4.1000000000000002E-2</v>
      </c>
      <c r="E139" s="327">
        <v>2.4E-2</v>
      </c>
      <c r="F139" s="327">
        <v>7.0000000000000001E-3</v>
      </c>
      <c r="G139" s="327" t="s">
        <v>62</v>
      </c>
      <c r="H139" s="327" t="s">
        <v>62</v>
      </c>
      <c r="I139" s="328">
        <v>8.0000000000000002E-3</v>
      </c>
      <c r="J139" s="328" t="s">
        <v>62</v>
      </c>
      <c r="K139" s="328" t="s">
        <v>62</v>
      </c>
      <c r="L139" s="328" t="s">
        <v>62</v>
      </c>
      <c r="M139" s="328" t="s">
        <v>62</v>
      </c>
      <c r="N139" s="328" t="s">
        <v>62</v>
      </c>
      <c r="O139" s="329">
        <v>1.4E-2</v>
      </c>
      <c r="P139" s="195">
        <f>MAX(D139:O139)</f>
        <v>4.1000000000000002E-2</v>
      </c>
      <c r="Q139" s="330" t="s">
        <v>62</v>
      </c>
      <c r="R139" s="331">
        <f>AVERAGE(D139:O139)</f>
        <v>1.8800000000000004E-2</v>
      </c>
      <c r="S139" s="180">
        <v>0.5</v>
      </c>
      <c r="T139" s="198">
        <v>0</v>
      </c>
    </row>
    <row r="140" spans="2:20" ht="24.95" customHeight="1" x14ac:dyDescent="0.2">
      <c r="B140" s="174" t="s">
        <v>320</v>
      </c>
      <c r="C140" s="183" t="s">
        <v>22</v>
      </c>
      <c r="D140" s="325">
        <v>0.65</v>
      </c>
      <c r="E140" s="327">
        <v>0.43</v>
      </c>
      <c r="F140" s="327">
        <v>0.8</v>
      </c>
      <c r="G140" s="327">
        <v>0.28999999999999998</v>
      </c>
      <c r="H140" s="327">
        <v>0.34</v>
      </c>
      <c r="I140" s="188">
        <v>0.28999999999999998</v>
      </c>
      <c r="J140" s="188" t="s">
        <v>62</v>
      </c>
      <c r="K140" s="188">
        <v>0.42</v>
      </c>
      <c r="L140" s="188">
        <v>0.23</v>
      </c>
      <c r="M140" s="188" t="s">
        <v>62</v>
      </c>
      <c r="N140" s="188">
        <v>0.18</v>
      </c>
      <c r="O140" s="332">
        <v>0.4</v>
      </c>
      <c r="P140" s="195">
        <f t="shared" si="15"/>
        <v>0.8</v>
      </c>
      <c r="Q140" s="330" t="s">
        <v>62</v>
      </c>
      <c r="R140" s="331">
        <f t="shared" si="17"/>
        <v>0.40300000000000002</v>
      </c>
      <c r="S140" s="199">
        <v>5</v>
      </c>
      <c r="T140" s="198">
        <v>0.01</v>
      </c>
    </row>
    <row r="141" spans="2:20" ht="24.95" customHeight="1" x14ac:dyDescent="0.2">
      <c r="B141" s="174" t="s">
        <v>321</v>
      </c>
      <c r="C141" s="183" t="s">
        <v>22</v>
      </c>
      <c r="D141" s="325">
        <v>8.0000000000000002E-3</v>
      </c>
      <c r="E141" s="327">
        <v>4.0000000000000001E-3</v>
      </c>
      <c r="F141" s="327">
        <v>1.6E-2</v>
      </c>
      <c r="G141" s="327">
        <v>6.0000000000000001E-3</v>
      </c>
      <c r="H141" s="327">
        <v>8.0000000000000002E-3</v>
      </c>
      <c r="I141" s="328" t="s">
        <v>62</v>
      </c>
      <c r="J141" s="328">
        <v>3.0000000000000001E-3</v>
      </c>
      <c r="K141" s="328">
        <v>6.0000000000000001E-3</v>
      </c>
      <c r="L141" s="328">
        <v>0.01</v>
      </c>
      <c r="M141" s="328">
        <v>7.0000000000000001E-3</v>
      </c>
      <c r="N141" s="328">
        <v>1.4999999999999999E-2</v>
      </c>
      <c r="O141" s="329">
        <v>0.01</v>
      </c>
      <c r="P141" s="195">
        <f>MAX(D141:O141)</f>
        <v>1.6E-2</v>
      </c>
      <c r="Q141" s="330">
        <f>MIN(D141:O141)</f>
        <v>3.0000000000000001E-3</v>
      </c>
      <c r="R141" s="331">
        <f>AVERAGE(D141:O141)</f>
        <v>8.4545454545454542E-3</v>
      </c>
      <c r="S141" s="180" t="s">
        <v>7</v>
      </c>
      <c r="T141" s="198">
        <v>0.01</v>
      </c>
    </row>
    <row r="142" spans="2:20" ht="24.95" customHeight="1" x14ac:dyDescent="0.2">
      <c r="B142" s="174" t="s">
        <v>34</v>
      </c>
      <c r="C142" s="183" t="s">
        <v>22</v>
      </c>
      <c r="D142" s="167">
        <v>1.4</v>
      </c>
      <c r="E142" s="168">
        <v>0.6</v>
      </c>
      <c r="F142" s="333">
        <v>0.2</v>
      </c>
      <c r="G142" s="169">
        <v>0.5</v>
      </c>
      <c r="H142" s="168">
        <v>0.5</v>
      </c>
      <c r="I142" s="169">
        <v>0.2</v>
      </c>
      <c r="J142" s="169">
        <v>1.1000000000000001</v>
      </c>
      <c r="K142" s="169">
        <v>0.5</v>
      </c>
      <c r="L142" s="169">
        <v>0.3</v>
      </c>
      <c r="M142" s="169">
        <v>0.9</v>
      </c>
      <c r="N142" s="169">
        <v>0.5</v>
      </c>
      <c r="O142" s="275">
        <v>0.3</v>
      </c>
      <c r="P142" s="195">
        <f t="shared" si="15"/>
        <v>1.4</v>
      </c>
      <c r="Q142" s="330">
        <f t="shared" si="16"/>
        <v>0.2</v>
      </c>
      <c r="R142" s="331">
        <f t="shared" si="17"/>
        <v>0.58333333333333337</v>
      </c>
      <c r="S142" s="166" t="s">
        <v>6</v>
      </c>
      <c r="T142" s="180" t="s">
        <v>7</v>
      </c>
    </row>
    <row r="143" spans="2:20" ht="24.95" customHeight="1" x14ac:dyDescent="0.2">
      <c r="B143" s="174" t="s">
        <v>35</v>
      </c>
      <c r="C143" s="183" t="s">
        <v>22</v>
      </c>
      <c r="D143" s="182">
        <v>0.06</v>
      </c>
      <c r="E143" s="181">
        <v>0.03</v>
      </c>
      <c r="F143" s="288">
        <v>0.05</v>
      </c>
      <c r="G143" s="181">
        <v>0.03</v>
      </c>
      <c r="H143" s="168">
        <v>0.02</v>
      </c>
      <c r="I143" s="181">
        <v>0.06</v>
      </c>
      <c r="J143" s="181">
        <v>0.03</v>
      </c>
      <c r="K143" s="181">
        <v>0.03</v>
      </c>
      <c r="L143" s="181">
        <v>0.03</v>
      </c>
      <c r="M143" s="181">
        <v>0.01</v>
      </c>
      <c r="N143" s="181">
        <v>0.06</v>
      </c>
      <c r="O143" s="281">
        <v>0.08</v>
      </c>
      <c r="P143" s="195">
        <f t="shared" si="15"/>
        <v>0.08</v>
      </c>
      <c r="Q143" s="330">
        <f t="shared" si="16"/>
        <v>0.01</v>
      </c>
      <c r="R143" s="331">
        <f>AVERAGE(D143:O143)</f>
        <v>4.083333333333334E-2</v>
      </c>
      <c r="S143" s="166" t="s">
        <v>6</v>
      </c>
      <c r="T143" s="180" t="s">
        <v>7</v>
      </c>
    </row>
    <row r="144" spans="2:20" ht="24.95" customHeight="1" x14ac:dyDescent="0.2">
      <c r="B144" s="174" t="s">
        <v>36</v>
      </c>
      <c r="C144" s="183" t="s">
        <v>22</v>
      </c>
      <c r="D144" s="167">
        <v>25.9</v>
      </c>
      <c r="E144" s="168">
        <v>27.4</v>
      </c>
      <c r="F144" s="168">
        <v>28.7</v>
      </c>
      <c r="G144" s="169">
        <v>25.8</v>
      </c>
      <c r="H144" s="168">
        <v>28.6</v>
      </c>
      <c r="I144" s="169">
        <v>25.4</v>
      </c>
      <c r="J144" s="169">
        <v>30.8</v>
      </c>
      <c r="K144" s="169">
        <v>28.8</v>
      </c>
      <c r="L144" s="169">
        <v>26.2</v>
      </c>
      <c r="M144" s="169">
        <v>25.5</v>
      </c>
      <c r="N144" s="169">
        <v>28</v>
      </c>
      <c r="O144" s="275">
        <v>21.5</v>
      </c>
      <c r="P144" s="163">
        <f t="shared" si="15"/>
        <v>30.8</v>
      </c>
      <c r="Q144" s="231">
        <f t="shared" si="16"/>
        <v>21.5</v>
      </c>
      <c r="R144" s="232">
        <f t="shared" si="17"/>
        <v>26.883333333333336</v>
      </c>
      <c r="S144" s="180" t="s">
        <v>7</v>
      </c>
      <c r="T144" s="180" t="s">
        <v>7</v>
      </c>
    </row>
    <row r="145" spans="2:20" ht="24.95" customHeight="1" x14ac:dyDescent="0.2">
      <c r="B145" s="174" t="s">
        <v>37</v>
      </c>
      <c r="C145" s="183" t="s">
        <v>22</v>
      </c>
      <c r="D145" s="167">
        <v>0.41</v>
      </c>
      <c r="E145" s="168">
        <v>0.26</v>
      </c>
      <c r="F145" s="168">
        <v>0.09</v>
      </c>
      <c r="G145" s="168">
        <v>0.19</v>
      </c>
      <c r="H145" s="168">
        <v>0.12</v>
      </c>
      <c r="I145" s="181">
        <v>0.26</v>
      </c>
      <c r="J145" s="181">
        <v>0.2</v>
      </c>
      <c r="K145" s="181">
        <v>0.2</v>
      </c>
      <c r="L145" s="181">
        <v>0.19</v>
      </c>
      <c r="M145" s="181">
        <v>0.19</v>
      </c>
      <c r="N145" s="181">
        <v>0.15</v>
      </c>
      <c r="O145" s="281">
        <v>0.26829999999999998</v>
      </c>
      <c r="P145" s="163">
        <f t="shared" si="15"/>
        <v>0.41</v>
      </c>
      <c r="Q145" s="231">
        <f t="shared" si="16"/>
        <v>0.09</v>
      </c>
      <c r="R145" s="232">
        <f t="shared" si="17"/>
        <v>0.21069166666666664</v>
      </c>
      <c r="S145" s="180" t="s">
        <v>7</v>
      </c>
      <c r="T145" s="180" t="s">
        <v>7</v>
      </c>
    </row>
    <row r="146" spans="2:20" ht="24.95" customHeight="1" x14ac:dyDescent="0.2">
      <c r="B146" s="174" t="s">
        <v>38</v>
      </c>
      <c r="C146" s="183" t="s">
        <v>22</v>
      </c>
      <c r="D146" s="167">
        <v>0.19</v>
      </c>
      <c r="E146" s="168">
        <v>0.24</v>
      </c>
      <c r="F146" s="168">
        <v>0.1</v>
      </c>
      <c r="G146" s="181">
        <v>0.1</v>
      </c>
      <c r="H146" s="168">
        <v>0.08</v>
      </c>
      <c r="I146" s="181">
        <v>0.15</v>
      </c>
      <c r="J146" s="181">
        <v>0.1</v>
      </c>
      <c r="K146" s="181">
        <v>0.13</v>
      </c>
      <c r="L146" s="181">
        <v>0.1</v>
      </c>
      <c r="M146" s="181">
        <v>7.0000000000000007E-2</v>
      </c>
      <c r="N146" s="181">
        <v>0.11</v>
      </c>
      <c r="O146" s="281">
        <v>7.0000000000000007E-2</v>
      </c>
      <c r="P146" s="163">
        <f t="shared" si="15"/>
        <v>0.24</v>
      </c>
      <c r="Q146" s="231">
        <f t="shared" si="16"/>
        <v>7.0000000000000007E-2</v>
      </c>
      <c r="R146" s="232">
        <f t="shared" si="17"/>
        <v>0.12000000000000001</v>
      </c>
      <c r="S146" s="180" t="s">
        <v>7</v>
      </c>
      <c r="T146" s="180" t="s">
        <v>7</v>
      </c>
    </row>
    <row r="147" spans="2:20" ht="24.95" customHeight="1" x14ac:dyDescent="0.2">
      <c r="B147" s="174" t="s">
        <v>39</v>
      </c>
      <c r="C147" s="183" t="s">
        <v>22</v>
      </c>
      <c r="D147" s="167">
        <v>0.18</v>
      </c>
      <c r="E147" s="168">
        <v>7.0000000000000007E-2</v>
      </c>
      <c r="F147" s="168">
        <v>7.0000000000000007E-2</v>
      </c>
      <c r="G147" s="168">
        <v>0.06</v>
      </c>
      <c r="H147" s="168" t="s">
        <v>62</v>
      </c>
      <c r="I147" s="181">
        <v>0.04</v>
      </c>
      <c r="J147" s="181">
        <v>7.0000000000000007E-2</v>
      </c>
      <c r="K147" s="181">
        <v>0.09</v>
      </c>
      <c r="L147" s="181">
        <v>0.08</v>
      </c>
      <c r="M147" s="181">
        <v>0.09</v>
      </c>
      <c r="N147" s="181">
        <v>0.09</v>
      </c>
      <c r="O147" s="281">
        <v>5.8099999999999999E-2</v>
      </c>
      <c r="P147" s="163">
        <f t="shared" si="15"/>
        <v>0.18</v>
      </c>
      <c r="Q147" s="231">
        <f t="shared" si="16"/>
        <v>0.04</v>
      </c>
      <c r="R147" s="232">
        <f t="shared" si="17"/>
        <v>8.1645454545454535E-2</v>
      </c>
      <c r="S147" s="204">
        <v>1</v>
      </c>
      <c r="T147" s="204" t="s">
        <v>6</v>
      </c>
    </row>
    <row r="148" spans="2:20" ht="24.95" customHeight="1" x14ac:dyDescent="0.2">
      <c r="B148" s="174" t="s">
        <v>40</v>
      </c>
      <c r="C148" s="183" t="s">
        <v>22</v>
      </c>
      <c r="D148" s="167">
        <v>10.38</v>
      </c>
      <c r="E148" s="168">
        <v>7.32</v>
      </c>
      <c r="F148" s="168">
        <v>8.4600000000000009</v>
      </c>
      <c r="G148" s="181">
        <v>11.4</v>
      </c>
      <c r="H148" s="168">
        <v>12.12</v>
      </c>
      <c r="I148" s="181">
        <v>9.7200000000000006</v>
      </c>
      <c r="J148" s="181">
        <v>5.04</v>
      </c>
      <c r="K148" s="181">
        <v>6.48</v>
      </c>
      <c r="L148" s="181">
        <v>0.6</v>
      </c>
      <c r="M148" s="181">
        <v>0.78</v>
      </c>
      <c r="N148" s="181">
        <v>6.72</v>
      </c>
      <c r="O148" s="281">
        <v>8.6999999999999993</v>
      </c>
      <c r="P148" s="163">
        <f t="shared" si="15"/>
        <v>12.12</v>
      </c>
      <c r="Q148" s="231">
        <f t="shared" si="16"/>
        <v>0.6</v>
      </c>
      <c r="R148" s="232">
        <f t="shared" si="17"/>
        <v>7.31</v>
      </c>
      <c r="S148" s="180" t="s">
        <v>7</v>
      </c>
      <c r="T148" s="180" t="s">
        <v>7</v>
      </c>
    </row>
    <row r="149" spans="2:20" ht="24.95" customHeight="1" x14ac:dyDescent="0.2">
      <c r="B149" s="205" t="s">
        <v>323</v>
      </c>
      <c r="C149" s="183" t="s">
        <v>22</v>
      </c>
      <c r="D149" s="334" t="s">
        <v>7</v>
      </c>
      <c r="E149" s="168">
        <v>3.1999999999999999E-5</v>
      </c>
      <c r="F149" s="335" t="s">
        <v>7</v>
      </c>
      <c r="G149" s="335" t="s">
        <v>7</v>
      </c>
      <c r="H149" s="212" t="s">
        <v>62</v>
      </c>
      <c r="I149" s="335" t="s">
        <v>7</v>
      </c>
      <c r="J149" s="335" t="s">
        <v>7</v>
      </c>
      <c r="K149" s="212" t="s">
        <v>62</v>
      </c>
      <c r="L149" s="335" t="s">
        <v>7</v>
      </c>
      <c r="M149" s="335" t="s">
        <v>7</v>
      </c>
      <c r="N149" s="193" t="s">
        <v>294</v>
      </c>
      <c r="O149" s="336" t="s">
        <v>7</v>
      </c>
      <c r="P149" s="208">
        <f>MAX(D149:O149)</f>
        <v>3.1999999999999999E-5</v>
      </c>
      <c r="Q149" s="337" t="s">
        <v>62</v>
      </c>
      <c r="R149" s="338" t="s">
        <v>349</v>
      </c>
      <c r="S149" s="180">
        <v>2E-3</v>
      </c>
      <c r="T149" s="180">
        <v>1.0000000000000001E-5</v>
      </c>
    </row>
    <row r="150" spans="2:20" ht="24.95" customHeight="1" x14ac:dyDescent="0.2">
      <c r="B150" s="205" t="s">
        <v>326</v>
      </c>
      <c r="C150" s="183" t="s">
        <v>22</v>
      </c>
      <c r="D150" s="339" t="s">
        <v>7</v>
      </c>
      <c r="E150" s="193" t="s">
        <v>288</v>
      </c>
      <c r="F150" s="288" t="s">
        <v>7</v>
      </c>
      <c r="G150" s="288" t="s">
        <v>7</v>
      </c>
      <c r="H150" s="335" t="s">
        <v>62</v>
      </c>
      <c r="I150" s="288" t="s">
        <v>7</v>
      </c>
      <c r="J150" s="288" t="s">
        <v>7</v>
      </c>
      <c r="K150" s="212" t="s">
        <v>62</v>
      </c>
      <c r="L150" s="288" t="s">
        <v>7</v>
      </c>
      <c r="M150" s="288" t="s">
        <v>7</v>
      </c>
      <c r="N150" s="193" t="s">
        <v>288</v>
      </c>
      <c r="O150" s="340" t="s">
        <v>7</v>
      </c>
      <c r="P150" s="208" t="s">
        <v>325</v>
      </c>
      <c r="Q150" s="337" t="s">
        <v>62</v>
      </c>
      <c r="R150" s="338" t="s">
        <v>325</v>
      </c>
      <c r="S150" s="180">
        <v>0.1</v>
      </c>
      <c r="T150" s="180">
        <v>0.01</v>
      </c>
    </row>
    <row r="151" spans="2:20" ht="24.95" customHeight="1" x14ac:dyDescent="0.2">
      <c r="B151" s="205" t="s">
        <v>327</v>
      </c>
      <c r="C151" s="183" t="s">
        <v>22</v>
      </c>
      <c r="D151" s="339" t="s">
        <v>7</v>
      </c>
      <c r="E151" s="288" t="s">
        <v>62</v>
      </c>
      <c r="F151" s="288" t="s">
        <v>7</v>
      </c>
      <c r="G151" s="288" t="s">
        <v>7</v>
      </c>
      <c r="H151" s="288">
        <v>2.8E-3</v>
      </c>
      <c r="I151" s="288" t="s">
        <v>7</v>
      </c>
      <c r="J151" s="288" t="s">
        <v>7</v>
      </c>
      <c r="K151" s="212" t="s">
        <v>62</v>
      </c>
      <c r="L151" s="288" t="s">
        <v>7</v>
      </c>
      <c r="M151" s="288" t="s">
        <v>7</v>
      </c>
      <c r="N151" s="181">
        <v>0.01</v>
      </c>
      <c r="O151" s="340" t="s">
        <v>7</v>
      </c>
      <c r="P151" s="208" t="s">
        <v>62</v>
      </c>
      <c r="Q151" s="337" t="s">
        <v>62</v>
      </c>
      <c r="R151" s="338" t="s">
        <v>62</v>
      </c>
      <c r="S151" s="199">
        <v>1</v>
      </c>
      <c r="T151" s="211">
        <v>1E-3</v>
      </c>
    </row>
    <row r="152" spans="2:20" ht="24.95" customHeight="1" x14ac:dyDescent="0.2">
      <c r="B152" s="205" t="s">
        <v>328</v>
      </c>
      <c r="C152" s="183" t="s">
        <v>22</v>
      </c>
      <c r="D152" s="167">
        <v>4.8999999999999998E-4</v>
      </c>
      <c r="E152" s="168">
        <v>2.9E-4</v>
      </c>
      <c r="F152" s="168" t="s">
        <v>62</v>
      </c>
      <c r="G152" s="168" t="s">
        <v>62</v>
      </c>
      <c r="H152" s="335" t="s">
        <v>62</v>
      </c>
      <c r="I152" s="335" t="s">
        <v>62</v>
      </c>
      <c r="J152" s="335" t="s">
        <v>62</v>
      </c>
      <c r="K152" s="212" t="s">
        <v>62</v>
      </c>
      <c r="L152" s="212" t="s">
        <v>62</v>
      </c>
      <c r="M152" s="212" t="s">
        <v>62</v>
      </c>
      <c r="N152" s="212" t="s">
        <v>62</v>
      </c>
      <c r="O152" s="336" t="s">
        <v>62</v>
      </c>
      <c r="P152" s="208">
        <f>MAX(D152:O152)</f>
        <v>4.8999999999999998E-4</v>
      </c>
      <c r="Q152" s="337">
        <f>MIN(D152:O152)</f>
        <v>2.9E-4</v>
      </c>
      <c r="R152" s="338">
        <f>AVERAGE(D152:O152)</f>
        <v>3.8999999999999999E-4</v>
      </c>
      <c r="S152" s="180">
        <v>0.05</v>
      </c>
      <c r="T152" s="180">
        <v>2E-3</v>
      </c>
    </row>
    <row r="153" spans="2:20" ht="24.95" customHeight="1" x14ac:dyDescent="0.2">
      <c r="B153" s="205" t="s">
        <v>360</v>
      </c>
      <c r="C153" s="183" t="s">
        <v>22</v>
      </c>
      <c r="D153" s="339" t="s">
        <v>7</v>
      </c>
      <c r="E153" s="168" t="s">
        <v>62</v>
      </c>
      <c r="F153" s="288" t="s">
        <v>7</v>
      </c>
      <c r="G153" s="335" t="s">
        <v>7</v>
      </c>
      <c r="H153" s="335" t="s">
        <v>62</v>
      </c>
      <c r="I153" s="335" t="s">
        <v>7</v>
      </c>
      <c r="J153" s="335" t="s">
        <v>7</v>
      </c>
      <c r="K153" s="212" t="s">
        <v>62</v>
      </c>
      <c r="L153" s="335" t="s">
        <v>7</v>
      </c>
      <c r="M153" s="335" t="s">
        <v>7</v>
      </c>
      <c r="N153" s="212" t="s">
        <v>62</v>
      </c>
      <c r="O153" s="340" t="s">
        <v>7</v>
      </c>
      <c r="P153" s="208">
        <f>MAX(D153:O153)</f>
        <v>0</v>
      </c>
      <c r="Q153" s="337">
        <f>MIN(D153:O153)</f>
        <v>0</v>
      </c>
      <c r="R153" s="338" t="s">
        <v>62</v>
      </c>
      <c r="S153" s="166" t="s">
        <v>6</v>
      </c>
      <c r="T153" s="180">
        <v>2E-3</v>
      </c>
    </row>
    <row r="154" spans="2:20" ht="24.95" customHeight="1" x14ac:dyDescent="0.2">
      <c r="B154" s="205" t="s">
        <v>361</v>
      </c>
      <c r="C154" s="183" t="s">
        <v>22</v>
      </c>
      <c r="D154" s="334" t="s">
        <v>7</v>
      </c>
      <c r="E154" s="341">
        <v>2.3E-5</v>
      </c>
      <c r="F154" s="335" t="s">
        <v>7</v>
      </c>
      <c r="G154" s="192" t="s">
        <v>7</v>
      </c>
      <c r="H154" s="335" t="s">
        <v>62</v>
      </c>
      <c r="I154" s="192" t="s">
        <v>7</v>
      </c>
      <c r="J154" s="192" t="s">
        <v>7</v>
      </c>
      <c r="K154" s="212" t="s">
        <v>62</v>
      </c>
      <c r="L154" s="192" t="s">
        <v>7</v>
      </c>
      <c r="M154" s="192" t="s">
        <v>7</v>
      </c>
      <c r="N154" s="212" t="s">
        <v>62</v>
      </c>
      <c r="O154" s="336" t="s">
        <v>7</v>
      </c>
      <c r="P154" s="214" t="s">
        <v>62</v>
      </c>
      <c r="Q154" s="337" t="s">
        <v>62</v>
      </c>
      <c r="R154" s="342" t="s">
        <v>62</v>
      </c>
      <c r="S154" s="180">
        <v>5.0000000000000001E-3</v>
      </c>
      <c r="T154" s="180">
        <v>2.0000000000000001E-4</v>
      </c>
    </row>
    <row r="155" spans="2:20" ht="24.95" customHeight="1" x14ac:dyDescent="0.2">
      <c r="B155" s="216" t="s">
        <v>331</v>
      </c>
      <c r="C155" s="217" t="s">
        <v>22</v>
      </c>
      <c r="D155" s="334" t="s">
        <v>7</v>
      </c>
      <c r="E155" s="168">
        <v>2.95</v>
      </c>
      <c r="F155" s="335" t="s">
        <v>7</v>
      </c>
      <c r="G155" s="288" t="s">
        <v>7</v>
      </c>
      <c r="H155" s="181">
        <v>1.6573</v>
      </c>
      <c r="I155" s="288" t="s">
        <v>7</v>
      </c>
      <c r="J155" s="288" t="s">
        <v>7</v>
      </c>
      <c r="K155" s="181">
        <v>2.0299999999999998</v>
      </c>
      <c r="L155" s="288" t="s">
        <v>7</v>
      </c>
      <c r="M155" s="288" t="s">
        <v>7</v>
      </c>
      <c r="N155" s="181">
        <v>2.62</v>
      </c>
      <c r="O155" s="336" t="s">
        <v>7</v>
      </c>
      <c r="P155" s="163">
        <f>MAX(D155:O155)</f>
        <v>2.95</v>
      </c>
      <c r="Q155" s="231">
        <f>MIN(D155:O155)</f>
        <v>1.6573</v>
      </c>
      <c r="R155" s="232">
        <f t="shared" ref="R155:R170" si="18">AVERAGE(D155:O155)</f>
        <v>2.3143250000000002</v>
      </c>
      <c r="S155" s="222" t="s">
        <v>6</v>
      </c>
      <c r="T155" s="222" t="s">
        <v>6</v>
      </c>
    </row>
    <row r="156" spans="2:20" ht="24.95" customHeight="1" x14ac:dyDescent="0.2">
      <c r="B156" s="216" t="s">
        <v>332</v>
      </c>
      <c r="C156" s="217" t="s">
        <v>22</v>
      </c>
      <c r="D156" s="334" t="s">
        <v>7</v>
      </c>
      <c r="E156" s="168">
        <v>1.52</v>
      </c>
      <c r="F156" s="335" t="s">
        <v>7</v>
      </c>
      <c r="G156" s="288" t="s">
        <v>7</v>
      </c>
      <c r="H156" s="181">
        <v>1.2359</v>
      </c>
      <c r="I156" s="288" t="s">
        <v>7</v>
      </c>
      <c r="J156" s="288" t="s">
        <v>7</v>
      </c>
      <c r="K156" s="181">
        <v>1.44</v>
      </c>
      <c r="L156" s="288" t="s">
        <v>7</v>
      </c>
      <c r="M156" s="288" t="s">
        <v>7</v>
      </c>
      <c r="N156" s="181">
        <v>1.75</v>
      </c>
      <c r="O156" s="336" t="s">
        <v>7</v>
      </c>
      <c r="P156" s="163">
        <f>MAX(D156:O156)</f>
        <v>1.75</v>
      </c>
      <c r="Q156" s="231">
        <f>MIN(D156:O156)</f>
        <v>1.2359</v>
      </c>
      <c r="R156" s="232">
        <f t="shared" si="18"/>
        <v>1.486475</v>
      </c>
      <c r="S156" s="222" t="s">
        <v>6</v>
      </c>
      <c r="T156" s="222">
        <v>8.0000000000000002E-3</v>
      </c>
    </row>
    <row r="157" spans="2:20" ht="24.95" customHeight="1" x14ac:dyDescent="0.2">
      <c r="B157" s="174" t="s">
        <v>41</v>
      </c>
      <c r="C157" s="183" t="s">
        <v>22</v>
      </c>
      <c r="D157" s="343">
        <v>1.6</v>
      </c>
      <c r="E157" s="169">
        <v>1.3</v>
      </c>
      <c r="F157" s="169">
        <v>1.2</v>
      </c>
      <c r="G157" s="169">
        <v>1.2</v>
      </c>
      <c r="H157" s="169">
        <v>1.2</v>
      </c>
      <c r="I157" s="169">
        <v>1.3</v>
      </c>
      <c r="J157" s="169">
        <v>1.3</v>
      </c>
      <c r="K157" s="169">
        <v>1.5</v>
      </c>
      <c r="L157" s="169">
        <v>1.5</v>
      </c>
      <c r="M157" s="169">
        <v>1.4</v>
      </c>
      <c r="N157" s="169">
        <v>1.6</v>
      </c>
      <c r="O157" s="275">
        <v>1.7</v>
      </c>
      <c r="P157" s="171">
        <f t="shared" ref="P157:P166" si="19">MAX(D157:O157)</f>
        <v>1.7</v>
      </c>
      <c r="Q157" s="224">
        <f t="shared" ref="Q157:Q166" si="20">MIN(D157:O157)</f>
        <v>1.2</v>
      </c>
      <c r="R157" s="225">
        <f t="shared" si="18"/>
        <v>1.4000000000000001</v>
      </c>
      <c r="S157" s="226" t="s">
        <v>6</v>
      </c>
      <c r="T157" s="204" t="s">
        <v>6</v>
      </c>
    </row>
    <row r="158" spans="2:20" ht="24.95" customHeight="1" x14ac:dyDescent="0.2">
      <c r="B158" s="174" t="s">
        <v>333</v>
      </c>
      <c r="C158" s="175" t="s">
        <v>22</v>
      </c>
      <c r="D158" s="203">
        <v>1.4</v>
      </c>
      <c r="E158" s="203">
        <v>0.9</v>
      </c>
      <c r="F158" s="203">
        <v>0.8</v>
      </c>
      <c r="G158" s="203">
        <v>0.7</v>
      </c>
      <c r="H158" s="203">
        <v>0.7</v>
      </c>
      <c r="I158" s="203">
        <v>0.8</v>
      </c>
      <c r="J158" s="203">
        <v>1.1000000000000001</v>
      </c>
      <c r="K158" s="203">
        <v>1.2</v>
      </c>
      <c r="L158" s="203">
        <v>0.9</v>
      </c>
      <c r="M158" s="203">
        <v>1.1000000000000001</v>
      </c>
      <c r="N158" s="203">
        <v>1.3</v>
      </c>
      <c r="O158" s="203">
        <v>1.2</v>
      </c>
      <c r="P158" s="171">
        <f>MAX(D158:O158)</f>
        <v>1.4</v>
      </c>
      <c r="Q158" s="224">
        <f>MIN(D158:O158)</f>
        <v>0.7</v>
      </c>
      <c r="R158" s="225">
        <f t="shared" si="18"/>
        <v>1.0083333333333333</v>
      </c>
      <c r="S158" s="226"/>
      <c r="T158" s="226"/>
    </row>
    <row r="159" spans="2:20" ht="24.95" customHeight="1" x14ac:dyDescent="0.2">
      <c r="B159" s="174" t="s">
        <v>42</v>
      </c>
      <c r="C159" s="175" t="s">
        <v>22</v>
      </c>
      <c r="D159" s="227">
        <v>4.9200000000000001E-2</v>
      </c>
      <c r="E159" s="193">
        <v>2.8899999999999999E-2</v>
      </c>
      <c r="F159" s="193">
        <v>2.1899999999999999E-2</v>
      </c>
      <c r="G159" s="227">
        <v>2.1899999999999999E-2</v>
      </c>
      <c r="H159" s="227">
        <v>2.2499999999999999E-2</v>
      </c>
      <c r="I159" s="227">
        <v>2.23E-2</v>
      </c>
      <c r="J159" s="227">
        <v>2.52E-2</v>
      </c>
      <c r="K159" s="227">
        <v>2.12E-2</v>
      </c>
      <c r="L159" s="227">
        <v>1.6899999999999998E-2</v>
      </c>
      <c r="M159" s="227">
        <v>1.3100000000000001E-2</v>
      </c>
      <c r="N159" s="227">
        <v>1.11E-2</v>
      </c>
      <c r="O159" s="227">
        <v>2.5000000000000001E-2</v>
      </c>
      <c r="P159" s="228">
        <f>MAX(D159:O159)</f>
        <v>4.9200000000000001E-2</v>
      </c>
      <c r="Q159" s="229">
        <f>MIN(D159:O159)</f>
        <v>1.11E-2</v>
      </c>
      <c r="R159" s="230">
        <f t="shared" si="18"/>
        <v>2.3266666666666672E-2</v>
      </c>
      <c r="S159" s="226"/>
      <c r="T159" s="226"/>
    </row>
    <row r="160" spans="2:20" ht="24.95" customHeight="1" x14ac:dyDescent="0.2">
      <c r="B160" s="174" t="s">
        <v>43</v>
      </c>
      <c r="C160" s="175" t="s">
        <v>44</v>
      </c>
      <c r="D160" s="192">
        <v>3.6</v>
      </c>
      <c r="E160" s="193">
        <v>3.09</v>
      </c>
      <c r="F160" s="193">
        <v>2.75</v>
      </c>
      <c r="G160" s="193">
        <v>3.02</v>
      </c>
      <c r="H160" s="192">
        <v>3.38</v>
      </c>
      <c r="I160" s="192">
        <v>2.94</v>
      </c>
      <c r="J160" s="192">
        <v>2.27</v>
      </c>
      <c r="K160" s="192">
        <v>1.8</v>
      </c>
      <c r="L160" s="192">
        <v>1.89</v>
      </c>
      <c r="M160" s="192">
        <v>1.1499999999999999</v>
      </c>
      <c r="N160" s="192">
        <v>0.83</v>
      </c>
      <c r="O160" s="192">
        <v>2.09</v>
      </c>
      <c r="P160" s="163">
        <f>MAX(D160:O160)</f>
        <v>3.6</v>
      </c>
      <c r="Q160" s="231">
        <f>MIN(D160:O160)</f>
        <v>0.83</v>
      </c>
      <c r="R160" s="232">
        <f t="shared" si="18"/>
        <v>2.4008333333333334</v>
      </c>
      <c r="S160" s="226"/>
      <c r="T160" s="226"/>
    </row>
    <row r="161" spans="2:20" ht="24.95" customHeight="1" x14ac:dyDescent="0.2">
      <c r="B161" s="191" t="s">
        <v>335</v>
      </c>
      <c r="C161" s="183" t="s">
        <v>22</v>
      </c>
      <c r="D161" s="182">
        <v>7.34</v>
      </c>
      <c r="E161" s="181">
        <v>7.57</v>
      </c>
      <c r="F161" s="181">
        <v>7.72</v>
      </c>
      <c r="G161" s="181">
        <v>7.63</v>
      </c>
      <c r="H161" s="181">
        <v>7.71</v>
      </c>
      <c r="I161" s="181">
        <v>8.17</v>
      </c>
      <c r="J161" s="181">
        <v>8.11</v>
      </c>
      <c r="K161" s="181">
        <v>7.47</v>
      </c>
      <c r="L161" s="181">
        <v>7.74</v>
      </c>
      <c r="M161" s="181">
        <v>7.97</v>
      </c>
      <c r="N161" s="181">
        <v>7.59</v>
      </c>
      <c r="O161" s="281">
        <v>6.89</v>
      </c>
      <c r="P161" s="171">
        <f t="shared" si="19"/>
        <v>8.17</v>
      </c>
      <c r="Q161" s="224">
        <f t="shared" si="20"/>
        <v>6.89</v>
      </c>
      <c r="R161" s="225">
        <f t="shared" si="18"/>
        <v>7.6591666666666667</v>
      </c>
      <c r="S161" s="204" t="s">
        <v>46</v>
      </c>
      <c r="T161" s="204" t="s">
        <v>6</v>
      </c>
    </row>
    <row r="162" spans="2:20" ht="24.95" customHeight="1" x14ac:dyDescent="0.2">
      <c r="B162" s="174" t="s">
        <v>47</v>
      </c>
      <c r="C162" s="183" t="s">
        <v>22</v>
      </c>
      <c r="D162" s="343">
        <v>1</v>
      </c>
      <c r="E162" s="168">
        <v>1.8</v>
      </c>
      <c r="F162" s="169">
        <v>2.5</v>
      </c>
      <c r="G162" s="168">
        <v>1.4</v>
      </c>
      <c r="H162" s="169">
        <v>1.3</v>
      </c>
      <c r="I162" s="169">
        <v>0.4</v>
      </c>
      <c r="J162" s="169">
        <v>1.5</v>
      </c>
      <c r="K162" s="169">
        <v>0.6</v>
      </c>
      <c r="L162" s="169">
        <v>1.8</v>
      </c>
      <c r="M162" s="169">
        <v>1.8</v>
      </c>
      <c r="N162" s="169">
        <v>1.3</v>
      </c>
      <c r="O162" s="275">
        <v>1.4</v>
      </c>
      <c r="P162" s="171">
        <f t="shared" si="19"/>
        <v>2.5</v>
      </c>
      <c r="Q162" s="224">
        <f t="shared" si="20"/>
        <v>0.4</v>
      </c>
      <c r="R162" s="225">
        <f t="shared" si="18"/>
        <v>1.4000000000000001</v>
      </c>
      <c r="S162" s="204" t="s">
        <v>48</v>
      </c>
      <c r="T162" s="235" t="s">
        <v>6</v>
      </c>
    </row>
    <row r="163" spans="2:20" ht="24.95" customHeight="1" x14ac:dyDescent="0.2">
      <c r="B163" s="236" t="s">
        <v>49</v>
      </c>
      <c r="C163" s="322" t="s">
        <v>50</v>
      </c>
      <c r="D163" s="344">
        <v>8664</v>
      </c>
      <c r="E163" s="295">
        <v>6867</v>
      </c>
      <c r="F163" s="295">
        <v>7270</v>
      </c>
      <c r="G163" s="295">
        <v>6488</v>
      </c>
      <c r="H163" s="295">
        <v>6131</v>
      </c>
      <c r="I163" s="295">
        <v>5475</v>
      </c>
      <c r="J163" s="295">
        <v>7270</v>
      </c>
      <c r="K163" s="295">
        <v>12033</v>
      </c>
      <c r="L163" s="295">
        <v>17329</v>
      </c>
      <c r="M163" s="295">
        <v>10462</v>
      </c>
      <c r="N163" s="295">
        <v>15531</v>
      </c>
      <c r="O163" s="345">
        <v>17329</v>
      </c>
      <c r="P163" s="238">
        <f>MAX(D163:O163)</f>
        <v>17329</v>
      </c>
      <c r="Q163" s="302">
        <f t="shared" si="20"/>
        <v>5475</v>
      </c>
      <c r="R163" s="303">
        <f t="shared" si="18"/>
        <v>10070.75</v>
      </c>
      <c r="S163" s="235" t="s">
        <v>51</v>
      </c>
      <c r="T163" s="235" t="s">
        <v>6</v>
      </c>
    </row>
    <row r="164" spans="2:20" ht="24.95" customHeight="1" x14ac:dyDescent="0.2">
      <c r="B164" s="236" t="s">
        <v>52</v>
      </c>
      <c r="C164" s="183" t="s">
        <v>50</v>
      </c>
      <c r="D164" s="167">
        <v>160</v>
      </c>
      <c r="E164" s="168">
        <v>231</v>
      </c>
      <c r="F164" s="168">
        <v>379</v>
      </c>
      <c r="G164" s="168">
        <v>109</v>
      </c>
      <c r="H164" s="295">
        <v>85</v>
      </c>
      <c r="I164" s="295">
        <v>327</v>
      </c>
      <c r="J164" s="295">
        <v>131</v>
      </c>
      <c r="K164" s="295">
        <v>3076</v>
      </c>
      <c r="L164" s="295">
        <v>684</v>
      </c>
      <c r="M164" s="295">
        <v>435</v>
      </c>
      <c r="N164" s="295">
        <v>1317</v>
      </c>
      <c r="O164" s="345">
        <v>2603</v>
      </c>
      <c r="P164" s="238">
        <f t="shared" si="19"/>
        <v>3076</v>
      </c>
      <c r="Q164" s="302">
        <f t="shared" si="20"/>
        <v>85</v>
      </c>
      <c r="R164" s="303">
        <f t="shared" si="18"/>
        <v>794.75</v>
      </c>
      <c r="S164" s="235" t="s">
        <v>53</v>
      </c>
      <c r="T164" s="241" t="s">
        <v>7</v>
      </c>
    </row>
    <row r="165" spans="2:20" ht="24.95" customHeight="1" x14ac:dyDescent="0.2">
      <c r="B165" s="236" t="s">
        <v>355</v>
      </c>
      <c r="C165" s="175" t="s">
        <v>50</v>
      </c>
      <c r="D165" s="193">
        <v>52</v>
      </c>
      <c r="E165" s="193">
        <v>85</v>
      </c>
      <c r="F165" s="237">
        <v>52</v>
      </c>
      <c r="G165" s="237">
        <v>20</v>
      </c>
      <c r="H165" s="237">
        <v>20</v>
      </c>
      <c r="I165" s="237">
        <v>31</v>
      </c>
      <c r="J165" s="237">
        <v>10</v>
      </c>
      <c r="K165" s="237">
        <v>31</v>
      </c>
      <c r="L165" s="237">
        <v>31</v>
      </c>
      <c r="M165" s="237">
        <v>20</v>
      </c>
      <c r="N165" s="237">
        <v>20</v>
      </c>
      <c r="O165" s="237">
        <v>231</v>
      </c>
      <c r="P165" s="238">
        <f>MAX(D165:O165)</f>
        <v>231</v>
      </c>
      <c r="Q165" s="239">
        <f t="shared" si="20"/>
        <v>10</v>
      </c>
      <c r="R165" s="240">
        <f t="shared" si="18"/>
        <v>50.25</v>
      </c>
      <c r="S165" s="242"/>
      <c r="T165" s="242"/>
    </row>
    <row r="166" spans="2:20" ht="24.95" customHeight="1" x14ac:dyDescent="0.2">
      <c r="B166" s="185" t="s">
        <v>54</v>
      </c>
      <c r="C166" s="186" t="s">
        <v>346</v>
      </c>
      <c r="D166" s="344">
        <v>10800</v>
      </c>
      <c r="E166" s="295">
        <v>22000</v>
      </c>
      <c r="F166" s="346">
        <v>16800</v>
      </c>
      <c r="G166" s="295">
        <v>14000</v>
      </c>
      <c r="H166" s="295">
        <v>6400</v>
      </c>
      <c r="I166" s="295">
        <v>7600</v>
      </c>
      <c r="J166" s="295">
        <v>22800</v>
      </c>
      <c r="K166" s="295">
        <v>14800</v>
      </c>
      <c r="L166" s="295">
        <v>19600</v>
      </c>
      <c r="M166" s="295">
        <v>42000</v>
      </c>
      <c r="N166" s="295">
        <v>23600</v>
      </c>
      <c r="O166" s="345">
        <v>26400</v>
      </c>
      <c r="P166" s="296">
        <f t="shared" si="19"/>
        <v>42000</v>
      </c>
      <c r="Q166" s="297">
        <f t="shared" si="20"/>
        <v>6400</v>
      </c>
      <c r="R166" s="298">
        <f t="shared" si="18"/>
        <v>18900</v>
      </c>
      <c r="S166" s="347" t="s">
        <v>7</v>
      </c>
      <c r="T166" s="292" t="s">
        <v>7</v>
      </c>
    </row>
    <row r="167" spans="2:20" ht="24.95" customHeight="1" x14ac:dyDescent="0.2">
      <c r="B167" s="185" t="s">
        <v>55</v>
      </c>
      <c r="C167" s="186" t="s">
        <v>346</v>
      </c>
      <c r="D167" s="348">
        <v>6400</v>
      </c>
      <c r="E167" s="349">
        <v>14800</v>
      </c>
      <c r="F167" s="349">
        <v>9600</v>
      </c>
      <c r="G167" s="349">
        <v>12000</v>
      </c>
      <c r="H167" s="349">
        <v>4000</v>
      </c>
      <c r="I167" s="349">
        <v>5600</v>
      </c>
      <c r="J167" s="349">
        <v>16000</v>
      </c>
      <c r="K167" s="349">
        <v>11600</v>
      </c>
      <c r="L167" s="349">
        <v>12800</v>
      </c>
      <c r="M167" s="349">
        <v>21600</v>
      </c>
      <c r="N167" s="349">
        <v>13600</v>
      </c>
      <c r="O167" s="350">
        <v>20400</v>
      </c>
      <c r="P167" s="296">
        <f>MAX(D167:O167)</f>
        <v>21600</v>
      </c>
      <c r="Q167" s="297">
        <f>MIN(D167:O167)</f>
        <v>4000</v>
      </c>
      <c r="R167" s="298">
        <f t="shared" si="18"/>
        <v>12366.666666666666</v>
      </c>
      <c r="S167" s="292" t="s">
        <v>7</v>
      </c>
      <c r="T167" s="299" t="s">
        <v>7</v>
      </c>
    </row>
    <row r="168" spans="2:20" ht="24.95" customHeight="1" x14ac:dyDescent="0.2">
      <c r="B168" s="185" t="s">
        <v>350</v>
      </c>
      <c r="C168" s="300" t="s">
        <v>346</v>
      </c>
      <c r="D168" s="351">
        <v>0</v>
      </c>
      <c r="E168" s="351">
        <v>400</v>
      </c>
      <c r="F168" s="291">
        <v>0</v>
      </c>
      <c r="G168" s="291">
        <v>0</v>
      </c>
      <c r="H168" s="291">
        <v>0</v>
      </c>
      <c r="I168" s="291">
        <v>0</v>
      </c>
      <c r="J168" s="291">
        <v>1600</v>
      </c>
      <c r="K168" s="291">
        <v>0</v>
      </c>
      <c r="L168" s="291">
        <v>400</v>
      </c>
      <c r="M168" s="291">
        <v>0</v>
      </c>
      <c r="N168" s="291">
        <v>400</v>
      </c>
      <c r="O168" s="301">
        <v>0</v>
      </c>
      <c r="P168" s="238">
        <f>MAX(D168:O168)</f>
        <v>1600</v>
      </c>
      <c r="Q168" s="302">
        <f>MIN(D168:O168)</f>
        <v>0</v>
      </c>
      <c r="R168" s="303">
        <f>AVERAGE(D168:O168)</f>
        <v>233.33333333333334</v>
      </c>
      <c r="S168" s="292" t="s">
        <v>7</v>
      </c>
      <c r="T168" s="292" t="s">
        <v>7</v>
      </c>
    </row>
    <row r="169" spans="2:20" ht="24.95" customHeight="1" x14ac:dyDescent="0.2">
      <c r="B169" s="236" t="s">
        <v>56</v>
      </c>
      <c r="C169" s="217" t="s">
        <v>57</v>
      </c>
      <c r="D169" s="182">
        <v>16.63</v>
      </c>
      <c r="E169" s="181">
        <v>4.05</v>
      </c>
      <c r="F169" s="181">
        <v>2.11</v>
      </c>
      <c r="G169" s="305">
        <v>2.23</v>
      </c>
      <c r="H169" s="305">
        <v>2.64</v>
      </c>
      <c r="I169" s="305">
        <v>6.38</v>
      </c>
      <c r="J169" s="305">
        <v>7.02</v>
      </c>
      <c r="K169" s="305">
        <v>7.28</v>
      </c>
      <c r="L169" s="305">
        <v>7.04</v>
      </c>
      <c r="M169" s="305">
        <v>6.77</v>
      </c>
      <c r="N169" s="305">
        <v>10.11</v>
      </c>
      <c r="O169" s="306">
        <v>5.09</v>
      </c>
      <c r="P169" s="249">
        <f>MAX(D169:O169)</f>
        <v>16.63</v>
      </c>
      <c r="Q169" s="250">
        <f>MIN(D169:O169)</f>
        <v>2.11</v>
      </c>
      <c r="R169" s="165">
        <f t="shared" si="18"/>
        <v>6.4458333333333337</v>
      </c>
      <c r="S169" s="248" t="s">
        <v>6</v>
      </c>
      <c r="T169" s="190" t="s">
        <v>6</v>
      </c>
    </row>
    <row r="170" spans="2:20" ht="24.95" customHeight="1" x14ac:dyDescent="0.2">
      <c r="B170" s="236" t="s">
        <v>58</v>
      </c>
      <c r="C170" s="217" t="s">
        <v>339</v>
      </c>
      <c r="D170" s="182">
        <v>0.4</v>
      </c>
      <c r="E170" s="181">
        <v>1.22</v>
      </c>
      <c r="F170" s="181">
        <v>1.07</v>
      </c>
      <c r="G170" s="305">
        <v>0.65</v>
      </c>
      <c r="H170" s="305">
        <v>0.51</v>
      </c>
      <c r="I170" s="305">
        <v>1.35</v>
      </c>
      <c r="J170" s="305">
        <v>1.75</v>
      </c>
      <c r="K170" s="305">
        <v>1.85</v>
      </c>
      <c r="L170" s="305">
        <v>2.61</v>
      </c>
      <c r="M170" s="305">
        <v>2.82</v>
      </c>
      <c r="N170" s="305">
        <v>1.65</v>
      </c>
      <c r="O170" s="306">
        <v>3.08</v>
      </c>
      <c r="P170" s="249">
        <f>MAX(D170:O170)</f>
        <v>3.08</v>
      </c>
      <c r="Q170" s="250">
        <f>MIN(D170:O170)</f>
        <v>0.4</v>
      </c>
      <c r="R170" s="165">
        <f t="shared" si="18"/>
        <v>1.58</v>
      </c>
      <c r="S170" s="248" t="s">
        <v>6</v>
      </c>
      <c r="T170" s="352" t="s">
        <v>6</v>
      </c>
    </row>
    <row r="171" spans="2:20" ht="24.95" customHeight="1" thickBot="1" x14ac:dyDescent="0.25">
      <c r="B171" s="253" t="s">
        <v>59</v>
      </c>
      <c r="C171" s="254" t="s">
        <v>60</v>
      </c>
      <c r="D171" s="255">
        <v>75</v>
      </c>
      <c r="E171" s="256">
        <v>73</v>
      </c>
      <c r="F171" s="256">
        <v>65</v>
      </c>
      <c r="G171" s="258">
        <v>76</v>
      </c>
      <c r="H171" s="258">
        <v>77</v>
      </c>
      <c r="I171" s="258">
        <v>80</v>
      </c>
      <c r="J171" s="258">
        <v>76</v>
      </c>
      <c r="K171" s="258">
        <v>71</v>
      </c>
      <c r="L171" s="258">
        <v>70</v>
      </c>
      <c r="M171" s="258">
        <v>73</v>
      </c>
      <c r="N171" s="258">
        <v>65</v>
      </c>
      <c r="O171" s="309">
        <v>66</v>
      </c>
      <c r="P171" s="310">
        <f>MAX(D171:O171)</f>
        <v>80</v>
      </c>
      <c r="Q171" s="311">
        <f>MIN(D171:O171)</f>
        <v>65</v>
      </c>
      <c r="R171" s="312">
        <f>AVERAGE(D171:O171)</f>
        <v>72.25</v>
      </c>
      <c r="S171" s="313" t="s">
        <v>6</v>
      </c>
      <c r="T171" s="314" t="s">
        <v>7</v>
      </c>
    </row>
    <row r="172" spans="2:20" ht="24.95" customHeight="1" x14ac:dyDescent="0.2">
      <c r="B172" s="261" t="s">
        <v>340</v>
      </c>
      <c r="C172" s="262"/>
      <c r="D172" s="262"/>
      <c r="E172" s="262"/>
      <c r="F172" s="262"/>
      <c r="G172" s="262"/>
      <c r="H172" s="262"/>
      <c r="I172" s="262"/>
      <c r="J172" s="262"/>
      <c r="K172" s="262"/>
      <c r="L172" s="262"/>
      <c r="M172" s="262"/>
      <c r="N172" s="262"/>
      <c r="O172" s="262"/>
      <c r="P172" s="262"/>
      <c r="Q172" s="262"/>
      <c r="R172" s="262"/>
      <c r="S172" s="262"/>
    </row>
    <row r="173" spans="2:20" ht="24.95" customHeight="1" x14ac:dyDescent="0.2">
      <c r="B173" s="138" t="s">
        <v>351</v>
      </c>
    </row>
    <row r="174" spans="2:20" ht="24.95" customHeight="1" x14ac:dyDescent="0.2">
      <c r="B174" s="138" t="s">
        <v>342</v>
      </c>
    </row>
    <row r="175" spans="2:20" ht="24.95" customHeight="1" x14ac:dyDescent="0.2">
      <c r="B175" s="383"/>
    </row>
    <row r="177" spans="2:20" ht="24.95" customHeight="1" thickBot="1" x14ac:dyDescent="0.25">
      <c r="B177" s="140" t="s">
        <v>369</v>
      </c>
    </row>
    <row r="178" spans="2:20" ht="24.95" customHeight="1" thickBot="1" x14ac:dyDescent="0.25">
      <c r="B178" s="142" t="s">
        <v>0</v>
      </c>
      <c r="C178" s="315" t="s">
        <v>1</v>
      </c>
      <c r="D178" s="266">
        <v>43739</v>
      </c>
      <c r="E178" s="266">
        <v>43771</v>
      </c>
      <c r="F178" s="266">
        <v>43803</v>
      </c>
      <c r="G178" s="266">
        <v>43835</v>
      </c>
      <c r="H178" s="266">
        <v>43867</v>
      </c>
      <c r="I178" s="266">
        <v>43899</v>
      </c>
      <c r="J178" s="266">
        <v>43931</v>
      </c>
      <c r="K178" s="266">
        <v>43963</v>
      </c>
      <c r="L178" s="266">
        <v>43995</v>
      </c>
      <c r="M178" s="266">
        <v>44027</v>
      </c>
      <c r="N178" s="266">
        <v>44059</v>
      </c>
      <c r="O178" s="266">
        <v>44091</v>
      </c>
      <c r="P178" s="531" t="s">
        <v>309</v>
      </c>
      <c r="Q178" s="534" t="s">
        <v>310</v>
      </c>
      <c r="R178" s="535" t="s">
        <v>311</v>
      </c>
      <c r="S178" s="147" t="s">
        <v>312</v>
      </c>
      <c r="T178" s="147" t="s">
        <v>171</v>
      </c>
    </row>
    <row r="179" spans="2:20" ht="24.95" customHeight="1" x14ac:dyDescent="0.2">
      <c r="B179" s="353" t="s">
        <v>5</v>
      </c>
      <c r="C179" s="318"/>
      <c r="D179" s="319">
        <v>16</v>
      </c>
      <c r="E179" s="269">
        <v>13</v>
      </c>
      <c r="F179" s="269">
        <v>18</v>
      </c>
      <c r="G179" s="269">
        <v>7</v>
      </c>
      <c r="H179" s="269">
        <v>5</v>
      </c>
      <c r="I179" s="269">
        <v>4</v>
      </c>
      <c r="J179" s="269">
        <v>7</v>
      </c>
      <c r="K179" s="269">
        <v>19</v>
      </c>
      <c r="L179" s="269">
        <v>2</v>
      </c>
      <c r="M179" s="269">
        <v>9</v>
      </c>
      <c r="N179" s="269">
        <v>4</v>
      </c>
      <c r="O179" s="271">
        <v>1</v>
      </c>
      <c r="P179" s="154" t="s">
        <v>7</v>
      </c>
      <c r="Q179" s="320" t="s">
        <v>7</v>
      </c>
      <c r="R179" s="321" t="s">
        <v>7</v>
      </c>
      <c r="S179" s="157" t="s">
        <v>6</v>
      </c>
      <c r="T179" s="157" t="s">
        <v>6</v>
      </c>
    </row>
    <row r="180" spans="2:20" ht="24.95" customHeight="1" x14ac:dyDescent="0.2">
      <c r="B180" s="158" t="s">
        <v>8</v>
      </c>
      <c r="C180" s="354" t="s">
        <v>9</v>
      </c>
      <c r="D180" s="355">
        <v>10.26</v>
      </c>
      <c r="E180" s="168">
        <v>10.14</v>
      </c>
      <c r="F180" s="272">
        <v>10.23</v>
      </c>
      <c r="G180" s="272">
        <v>9.57</v>
      </c>
      <c r="H180" s="272">
        <v>10.25</v>
      </c>
      <c r="I180" s="272">
        <v>10.16</v>
      </c>
      <c r="J180" s="272">
        <v>10.28</v>
      </c>
      <c r="K180" s="272">
        <v>10.210000000000001</v>
      </c>
      <c r="L180" s="272">
        <v>10.25</v>
      </c>
      <c r="M180" s="272">
        <v>10.37</v>
      </c>
      <c r="N180" s="272">
        <v>10.23</v>
      </c>
      <c r="O180" s="273">
        <v>12</v>
      </c>
      <c r="P180" s="356" t="s">
        <v>7</v>
      </c>
      <c r="Q180" s="357" t="s">
        <v>7</v>
      </c>
      <c r="R180" s="358" t="s">
        <v>7</v>
      </c>
      <c r="S180" s="166" t="s">
        <v>6</v>
      </c>
      <c r="T180" s="166" t="s">
        <v>6</v>
      </c>
    </row>
    <row r="181" spans="2:20" ht="24.95" customHeight="1" x14ac:dyDescent="0.2">
      <c r="B181" s="158" t="s">
        <v>313</v>
      </c>
      <c r="C181" s="322" t="s">
        <v>11</v>
      </c>
      <c r="D181" s="359">
        <v>29.4</v>
      </c>
      <c r="E181" s="168">
        <v>28.2</v>
      </c>
      <c r="F181" s="168">
        <v>28.4</v>
      </c>
      <c r="G181" s="168">
        <v>28.4</v>
      </c>
      <c r="H181" s="168">
        <v>27.2</v>
      </c>
      <c r="I181" s="169">
        <v>33.1</v>
      </c>
      <c r="J181" s="169">
        <v>32.1</v>
      </c>
      <c r="K181" s="169">
        <v>33.5</v>
      </c>
      <c r="L181" s="169">
        <v>36.6</v>
      </c>
      <c r="M181" s="169">
        <v>34.700000000000003</v>
      </c>
      <c r="N181" s="169">
        <v>32</v>
      </c>
      <c r="O181" s="275">
        <v>30.5</v>
      </c>
      <c r="P181" s="171">
        <f t="shared" ref="P181:P208" si="21">MAX(D181:O181)</f>
        <v>36.6</v>
      </c>
      <c r="Q181" s="224">
        <f t="shared" ref="Q181:Q208" si="22">MIN(D181:O181)</f>
        <v>27.2</v>
      </c>
      <c r="R181" s="225">
        <f t="shared" ref="R181:R208" si="23">AVERAGE(D181:O181)</f>
        <v>31.174999999999997</v>
      </c>
      <c r="S181" s="166" t="s">
        <v>6</v>
      </c>
      <c r="T181" s="166" t="s">
        <v>6</v>
      </c>
    </row>
    <row r="182" spans="2:20" ht="24.95" customHeight="1" x14ac:dyDescent="0.2">
      <c r="B182" s="174" t="s">
        <v>12</v>
      </c>
      <c r="C182" s="183" t="s">
        <v>13</v>
      </c>
      <c r="D182" s="167">
        <v>12</v>
      </c>
      <c r="E182" s="168">
        <v>4</v>
      </c>
      <c r="F182" s="168">
        <v>4</v>
      </c>
      <c r="G182" s="168">
        <v>3</v>
      </c>
      <c r="H182" s="168">
        <v>3</v>
      </c>
      <c r="I182" s="176">
        <v>2</v>
      </c>
      <c r="J182" s="176">
        <v>3</v>
      </c>
      <c r="K182" s="176">
        <v>4</v>
      </c>
      <c r="L182" s="176">
        <v>2</v>
      </c>
      <c r="M182" s="176">
        <v>4</v>
      </c>
      <c r="N182" s="176">
        <v>1</v>
      </c>
      <c r="O182" s="277">
        <v>5</v>
      </c>
      <c r="P182" s="177">
        <f>MAX(D182:O182)</f>
        <v>12</v>
      </c>
      <c r="Q182" s="323">
        <f>MIN(D182:O182)</f>
        <v>1</v>
      </c>
      <c r="R182" s="324">
        <f>AVERAGE(D182:O182)</f>
        <v>3.9166666666666665</v>
      </c>
      <c r="S182" s="180" t="s">
        <v>7</v>
      </c>
      <c r="T182" s="180" t="s">
        <v>7</v>
      </c>
    </row>
    <row r="183" spans="2:20" ht="24.95" customHeight="1" x14ac:dyDescent="0.2">
      <c r="B183" s="174" t="s">
        <v>14</v>
      </c>
      <c r="C183" s="183"/>
      <c r="D183" s="167" t="s">
        <v>61</v>
      </c>
      <c r="E183" s="168" t="s">
        <v>61</v>
      </c>
      <c r="F183" s="168" t="s">
        <v>61</v>
      </c>
      <c r="G183" s="168" t="s">
        <v>61</v>
      </c>
      <c r="H183" s="168" t="s">
        <v>61</v>
      </c>
      <c r="I183" s="176" t="s">
        <v>61</v>
      </c>
      <c r="J183" s="176" t="s">
        <v>61</v>
      </c>
      <c r="K183" s="176" t="s">
        <v>61</v>
      </c>
      <c r="L183" s="176" t="s">
        <v>61</v>
      </c>
      <c r="M183" s="176" t="s">
        <v>61</v>
      </c>
      <c r="N183" s="176" t="s">
        <v>61</v>
      </c>
      <c r="O183" s="277" t="s">
        <v>61</v>
      </c>
      <c r="P183" s="171" t="s">
        <v>61</v>
      </c>
      <c r="Q183" s="224" t="s">
        <v>61</v>
      </c>
      <c r="R183" s="224" t="s">
        <v>61</v>
      </c>
      <c r="S183" s="180" t="s">
        <v>7</v>
      </c>
      <c r="T183" s="180" t="s">
        <v>7</v>
      </c>
    </row>
    <row r="184" spans="2:20" ht="24.95" customHeight="1" x14ac:dyDescent="0.2">
      <c r="B184" s="174" t="s">
        <v>15</v>
      </c>
      <c r="C184" s="183" t="s">
        <v>315</v>
      </c>
      <c r="D184" s="343">
        <v>28</v>
      </c>
      <c r="E184" s="169">
        <v>16.5</v>
      </c>
      <c r="F184" s="169">
        <v>18.399999999999999</v>
      </c>
      <c r="G184" s="169">
        <v>14.5</v>
      </c>
      <c r="H184" s="169">
        <v>12.5</v>
      </c>
      <c r="I184" s="169">
        <v>17.399999999999999</v>
      </c>
      <c r="J184" s="169">
        <v>18.600000000000001</v>
      </c>
      <c r="K184" s="169">
        <v>16.899999999999999</v>
      </c>
      <c r="L184" s="169">
        <v>13.5</v>
      </c>
      <c r="M184" s="181">
        <v>11.8</v>
      </c>
      <c r="N184" s="181">
        <v>16.100000000000001</v>
      </c>
      <c r="O184" s="281">
        <v>16.8</v>
      </c>
      <c r="P184" s="171">
        <f t="shared" si="21"/>
        <v>28</v>
      </c>
      <c r="Q184" s="224">
        <f t="shared" si="22"/>
        <v>11.8</v>
      </c>
      <c r="R184" s="225">
        <f>AVERAGE(D184:O184)</f>
        <v>16.750000000000004</v>
      </c>
      <c r="S184" s="180" t="s">
        <v>7</v>
      </c>
      <c r="T184" s="180" t="s">
        <v>7</v>
      </c>
    </row>
    <row r="185" spans="2:20" ht="24.95" customHeight="1" x14ac:dyDescent="0.2">
      <c r="B185" s="174" t="s">
        <v>16</v>
      </c>
      <c r="C185" s="183"/>
      <c r="D185" s="167">
        <v>8.15</v>
      </c>
      <c r="E185" s="168">
        <v>7.89</v>
      </c>
      <c r="F185" s="168">
        <v>7.97</v>
      </c>
      <c r="G185" s="168">
        <v>8.1</v>
      </c>
      <c r="H185" s="168">
        <v>8.08</v>
      </c>
      <c r="I185" s="181">
        <v>8.2899999999999991</v>
      </c>
      <c r="J185" s="181">
        <v>8.15</v>
      </c>
      <c r="K185" s="181">
        <v>8.1</v>
      </c>
      <c r="L185" s="181">
        <v>8.2200000000000006</v>
      </c>
      <c r="M185" s="181">
        <v>8.09</v>
      </c>
      <c r="N185" s="181">
        <v>8.24</v>
      </c>
      <c r="O185" s="281">
        <v>8.1999999999999993</v>
      </c>
      <c r="P185" s="163">
        <f t="shared" si="21"/>
        <v>8.2899999999999991</v>
      </c>
      <c r="Q185" s="231">
        <f t="shared" si="22"/>
        <v>7.89</v>
      </c>
      <c r="R185" s="232">
        <f t="shared" si="23"/>
        <v>8.1233333333333331</v>
      </c>
      <c r="S185" s="166" t="s">
        <v>17</v>
      </c>
      <c r="T185" s="166" t="s">
        <v>6</v>
      </c>
    </row>
    <row r="186" spans="2:20" ht="24.95" customHeight="1" x14ac:dyDescent="0.2">
      <c r="B186" s="174" t="s">
        <v>359</v>
      </c>
      <c r="C186" s="183" t="s">
        <v>19</v>
      </c>
      <c r="D186" s="167">
        <v>197</v>
      </c>
      <c r="E186" s="168">
        <v>202</v>
      </c>
      <c r="F186" s="168">
        <v>184</v>
      </c>
      <c r="G186" s="168">
        <v>186</v>
      </c>
      <c r="H186" s="168">
        <v>196</v>
      </c>
      <c r="I186" s="176">
        <v>166</v>
      </c>
      <c r="J186" s="176">
        <v>184</v>
      </c>
      <c r="K186" s="176">
        <v>186</v>
      </c>
      <c r="L186" s="176">
        <v>193</v>
      </c>
      <c r="M186" s="176">
        <v>189</v>
      </c>
      <c r="N186" s="176">
        <v>204</v>
      </c>
      <c r="O186" s="277">
        <v>194</v>
      </c>
      <c r="P186" s="177">
        <f t="shared" si="21"/>
        <v>204</v>
      </c>
      <c r="Q186" s="323">
        <f t="shared" si="22"/>
        <v>166</v>
      </c>
      <c r="R186" s="324">
        <f t="shared" si="23"/>
        <v>190.08333333333334</v>
      </c>
      <c r="S186" s="180" t="s">
        <v>7</v>
      </c>
      <c r="T186" s="180" t="s">
        <v>7</v>
      </c>
    </row>
    <row r="187" spans="2:20" ht="24.95" customHeight="1" x14ac:dyDescent="0.2">
      <c r="B187" s="185" t="s">
        <v>365</v>
      </c>
      <c r="C187" s="186" t="s">
        <v>20</v>
      </c>
      <c r="D187" s="182">
        <v>0.09</v>
      </c>
      <c r="E187" s="181">
        <v>0.1</v>
      </c>
      <c r="F187" s="181">
        <v>0.09</v>
      </c>
      <c r="G187" s="187">
        <v>0.1</v>
      </c>
      <c r="H187" s="187">
        <v>0.09</v>
      </c>
      <c r="I187" s="187">
        <v>0.08</v>
      </c>
      <c r="J187" s="188">
        <v>0.09</v>
      </c>
      <c r="K187" s="181">
        <v>0.09</v>
      </c>
      <c r="L187" s="187">
        <v>0.09</v>
      </c>
      <c r="M187" s="187">
        <v>0.09</v>
      </c>
      <c r="N187" s="187">
        <v>0.09</v>
      </c>
      <c r="O187" s="189">
        <v>0.09</v>
      </c>
      <c r="P187" s="163">
        <f>MAX(D187:O187)</f>
        <v>0.1</v>
      </c>
      <c r="Q187" s="164">
        <f t="shared" si="22"/>
        <v>0.08</v>
      </c>
      <c r="R187" s="165">
        <f>AVERAGE(D187:O187)</f>
        <v>9.0833333333333321E-2</v>
      </c>
      <c r="S187" s="190" t="s">
        <v>7</v>
      </c>
      <c r="T187" s="180" t="s">
        <v>7</v>
      </c>
    </row>
    <row r="188" spans="2:20" ht="24.95" customHeight="1" x14ac:dyDescent="0.2">
      <c r="B188" s="174" t="s">
        <v>21</v>
      </c>
      <c r="C188" s="183" t="s">
        <v>22</v>
      </c>
      <c r="D188" s="167">
        <v>89</v>
      </c>
      <c r="E188" s="168">
        <v>96</v>
      </c>
      <c r="F188" s="168">
        <v>97</v>
      </c>
      <c r="G188" s="168">
        <v>95</v>
      </c>
      <c r="H188" s="168">
        <v>97</v>
      </c>
      <c r="I188" s="176">
        <v>88</v>
      </c>
      <c r="J188" s="176">
        <v>92</v>
      </c>
      <c r="K188" s="176">
        <v>92</v>
      </c>
      <c r="L188" s="176">
        <v>98</v>
      </c>
      <c r="M188" s="176">
        <v>86</v>
      </c>
      <c r="N188" s="176">
        <v>91</v>
      </c>
      <c r="O188" s="277">
        <v>81</v>
      </c>
      <c r="P188" s="177">
        <f t="shared" si="21"/>
        <v>98</v>
      </c>
      <c r="Q188" s="323">
        <f t="shared" si="22"/>
        <v>81</v>
      </c>
      <c r="R188" s="324">
        <f t="shared" si="23"/>
        <v>91.833333333333329</v>
      </c>
      <c r="S188" s="180" t="s">
        <v>7</v>
      </c>
      <c r="T188" s="180" t="s">
        <v>7</v>
      </c>
    </row>
    <row r="189" spans="2:20" ht="24.95" customHeight="1" x14ac:dyDescent="0.2">
      <c r="B189" s="191" t="s">
        <v>23</v>
      </c>
      <c r="C189" s="183" t="s">
        <v>22</v>
      </c>
      <c r="D189" s="167">
        <v>0</v>
      </c>
      <c r="E189" s="168">
        <v>0</v>
      </c>
      <c r="F189" s="168">
        <v>0</v>
      </c>
      <c r="G189" s="168">
        <v>0</v>
      </c>
      <c r="H189" s="168">
        <v>0</v>
      </c>
      <c r="I189" s="176">
        <v>0</v>
      </c>
      <c r="J189" s="176">
        <v>0</v>
      </c>
      <c r="K189" s="176">
        <v>0</v>
      </c>
      <c r="L189" s="176">
        <v>0</v>
      </c>
      <c r="M189" s="176">
        <v>0</v>
      </c>
      <c r="N189" s="176">
        <v>0</v>
      </c>
      <c r="O189" s="277">
        <v>0</v>
      </c>
      <c r="P189" s="177">
        <f t="shared" si="21"/>
        <v>0</v>
      </c>
      <c r="Q189" s="323">
        <f t="shared" si="22"/>
        <v>0</v>
      </c>
      <c r="R189" s="324">
        <f t="shared" si="23"/>
        <v>0</v>
      </c>
      <c r="S189" s="166" t="s">
        <v>6</v>
      </c>
      <c r="T189" s="180" t="s">
        <v>7</v>
      </c>
    </row>
    <row r="190" spans="2:20" ht="24.95" customHeight="1" x14ac:dyDescent="0.2">
      <c r="B190" s="174" t="s">
        <v>24</v>
      </c>
      <c r="C190" s="183" t="s">
        <v>22</v>
      </c>
      <c r="D190" s="167">
        <v>148</v>
      </c>
      <c r="E190" s="168">
        <v>143</v>
      </c>
      <c r="F190" s="168">
        <v>136</v>
      </c>
      <c r="G190" s="168">
        <v>134</v>
      </c>
      <c r="H190" s="168">
        <v>137</v>
      </c>
      <c r="I190" s="176">
        <v>124</v>
      </c>
      <c r="J190" s="176">
        <v>136</v>
      </c>
      <c r="K190" s="176">
        <v>144</v>
      </c>
      <c r="L190" s="176">
        <v>144</v>
      </c>
      <c r="M190" s="176">
        <v>137</v>
      </c>
      <c r="N190" s="176">
        <v>148</v>
      </c>
      <c r="O190" s="277">
        <v>137</v>
      </c>
      <c r="P190" s="177">
        <f t="shared" si="21"/>
        <v>148</v>
      </c>
      <c r="Q190" s="323">
        <f t="shared" si="22"/>
        <v>124</v>
      </c>
      <c r="R190" s="324">
        <f t="shared" si="23"/>
        <v>139</v>
      </c>
      <c r="S190" s="166" t="s">
        <v>6</v>
      </c>
      <c r="T190" s="166" t="s">
        <v>6</v>
      </c>
    </row>
    <row r="191" spans="2:20" ht="24.95" customHeight="1" x14ac:dyDescent="0.2">
      <c r="B191" s="174" t="s">
        <v>25</v>
      </c>
      <c r="C191" s="183" t="s">
        <v>22</v>
      </c>
      <c r="D191" s="167">
        <v>118</v>
      </c>
      <c r="E191" s="168">
        <v>121</v>
      </c>
      <c r="F191" s="168">
        <v>110</v>
      </c>
      <c r="G191" s="168">
        <v>112</v>
      </c>
      <c r="H191" s="168">
        <v>118</v>
      </c>
      <c r="I191" s="176">
        <v>100</v>
      </c>
      <c r="J191" s="176">
        <v>110</v>
      </c>
      <c r="K191" s="176">
        <v>112</v>
      </c>
      <c r="L191" s="176">
        <v>116</v>
      </c>
      <c r="M191" s="176">
        <v>113</v>
      </c>
      <c r="N191" s="176">
        <v>122</v>
      </c>
      <c r="O191" s="277">
        <v>116</v>
      </c>
      <c r="P191" s="177">
        <f t="shared" si="21"/>
        <v>122</v>
      </c>
      <c r="Q191" s="323">
        <f t="shared" si="22"/>
        <v>100</v>
      </c>
      <c r="R191" s="324">
        <f t="shared" si="23"/>
        <v>114</v>
      </c>
      <c r="S191" s="180" t="s">
        <v>7</v>
      </c>
      <c r="T191" s="180" t="s">
        <v>7</v>
      </c>
    </row>
    <row r="192" spans="2:20" ht="24.95" customHeight="1" x14ac:dyDescent="0.2">
      <c r="B192" s="174" t="s">
        <v>26</v>
      </c>
      <c r="C192" s="183" t="s">
        <v>22</v>
      </c>
      <c r="D192" s="167">
        <v>30</v>
      </c>
      <c r="E192" s="168">
        <v>22</v>
      </c>
      <c r="F192" s="168">
        <v>26</v>
      </c>
      <c r="G192" s="168">
        <v>22</v>
      </c>
      <c r="H192" s="168">
        <v>19</v>
      </c>
      <c r="I192" s="176">
        <v>24</v>
      </c>
      <c r="J192" s="176">
        <v>26</v>
      </c>
      <c r="K192" s="176">
        <v>32</v>
      </c>
      <c r="L192" s="176">
        <v>28</v>
      </c>
      <c r="M192" s="176">
        <v>24</v>
      </c>
      <c r="N192" s="176">
        <v>26</v>
      </c>
      <c r="O192" s="277">
        <v>21</v>
      </c>
      <c r="P192" s="177">
        <f t="shared" si="21"/>
        <v>32</v>
      </c>
      <c r="Q192" s="323">
        <f t="shared" si="22"/>
        <v>19</v>
      </c>
      <c r="R192" s="324">
        <f t="shared" si="23"/>
        <v>25</v>
      </c>
      <c r="S192" s="180" t="s">
        <v>7</v>
      </c>
      <c r="T192" s="180" t="s">
        <v>7</v>
      </c>
    </row>
    <row r="193" spans="2:20" ht="24.95" customHeight="1" x14ac:dyDescent="0.2">
      <c r="B193" s="174" t="s">
        <v>27</v>
      </c>
      <c r="C193" s="183" t="s">
        <v>22</v>
      </c>
      <c r="D193" s="167">
        <v>95</v>
      </c>
      <c r="E193" s="168">
        <v>97</v>
      </c>
      <c r="F193" s="168">
        <v>105</v>
      </c>
      <c r="G193" s="168">
        <v>118</v>
      </c>
      <c r="H193" s="168">
        <v>120</v>
      </c>
      <c r="I193" s="176">
        <v>86</v>
      </c>
      <c r="J193" s="176">
        <v>96</v>
      </c>
      <c r="K193" s="176">
        <v>95</v>
      </c>
      <c r="L193" s="176">
        <v>65</v>
      </c>
      <c r="M193" s="176">
        <v>66</v>
      </c>
      <c r="N193" s="176">
        <v>102</v>
      </c>
      <c r="O193" s="277">
        <v>90</v>
      </c>
      <c r="P193" s="177">
        <f t="shared" si="21"/>
        <v>120</v>
      </c>
      <c r="Q193" s="323">
        <f t="shared" si="22"/>
        <v>65</v>
      </c>
      <c r="R193" s="324">
        <f t="shared" si="23"/>
        <v>94.583333333333329</v>
      </c>
      <c r="S193" s="180" t="s">
        <v>7</v>
      </c>
      <c r="T193" s="180" t="s">
        <v>7</v>
      </c>
    </row>
    <row r="194" spans="2:20" ht="24.95" customHeight="1" x14ac:dyDescent="0.2">
      <c r="B194" s="174" t="s">
        <v>28</v>
      </c>
      <c r="C194" s="183" t="s">
        <v>22</v>
      </c>
      <c r="D194" s="167">
        <v>89</v>
      </c>
      <c r="E194" s="168">
        <v>96</v>
      </c>
      <c r="F194" s="168">
        <v>97</v>
      </c>
      <c r="G194" s="168">
        <v>95</v>
      </c>
      <c r="H194" s="168">
        <v>97</v>
      </c>
      <c r="I194" s="176">
        <v>86</v>
      </c>
      <c r="J194" s="176">
        <v>92</v>
      </c>
      <c r="K194" s="176">
        <v>92</v>
      </c>
      <c r="L194" s="176">
        <v>65</v>
      </c>
      <c r="M194" s="176">
        <v>66</v>
      </c>
      <c r="N194" s="176">
        <v>91</v>
      </c>
      <c r="O194" s="277">
        <v>81</v>
      </c>
      <c r="P194" s="177">
        <f t="shared" si="21"/>
        <v>97</v>
      </c>
      <c r="Q194" s="323">
        <f t="shared" si="22"/>
        <v>65</v>
      </c>
      <c r="R194" s="324">
        <f t="shared" si="23"/>
        <v>87.25</v>
      </c>
      <c r="S194" s="180" t="s">
        <v>7</v>
      </c>
      <c r="T194" s="180" t="s">
        <v>7</v>
      </c>
    </row>
    <row r="195" spans="2:20" ht="24.95" customHeight="1" x14ac:dyDescent="0.2">
      <c r="B195" s="174" t="s">
        <v>29</v>
      </c>
      <c r="C195" s="183" t="s">
        <v>22</v>
      </c>
      <c r="D195" s="167">
        <v>6</v>
      </c>
      <c r="E195" s="168">
        <v>1</v>
      </c>
      <c r="F195" s="168">
        <v>8</v>
      </c>
      <c r="G195" s="168">
        <v>23</v>
      </c>
      <c r="H195" s="168">
        <v>23</v>
      </c>
      <c r="I195" s="176">
        <v>0</v>
      </c>
      <c r="J195" s="176">
        <v>4</v>
      </c>
      <c r="K195" s="176">
        <v>39</v>
      </c>
      <c r="L195" s="176">
        <v>0</v>
      </c>
      <c r="M195" s="176">
        <v>0</v>
      </c>
      <c r="N195" s="176">
        <v>11</v>
      </c>
      <c r="O195" s="277">
        <v>9</v>
      </c>
      <c r="P195" s="177">
        <f t="shared" si="21"/>
        <v>39</v>
      </c>
      <c r="Q195" s="323">
        <f t="shared" si="22"/>
        <v>0</v>
      </c>
      <c r="R195" s="324">
        <f t="shared" si="23"/>
        <v>10.333333333333334</v>
      </c>
      <c r="S195" s="180" t="s">
        <v>7</v>
      </c>
      <c r="T195" s="180" t="s">
        <v>7</v>
      </c>
    </row>
    <row r="196" spans="2:20" ht="24.95" customHeight="1" x14ac:dyDescent="0.2">
      <c r="B196" s="174" t="s">
        <v>30</v>
      </c>
      <c r="C196" s="183" t="s">
        <v>22</v>
      </c>
      <c r="D196" s="167">
        <v>7</v>
      </c>
      <c r="E196" s="168">
        <v>0</v>
      </c>
      <c r="F196" s="168">
        <v>0</v>
      </c>
      <c r="G196" s="168">
        <v>0</v>
      </c>
      <c r="H196" s="168">
        <v>0</v>
      </c>
      <c r="I196" s="176">
        <v>0</v>
      </c>
      <c r="J196" s="176">
        <v>0</v>
      </c>
      <c r="K196" s="176">
        <v>0</v>
      </c>
      <c r="L196" s="176">
        <v>0</v>
      </c>
      <c r="M196" s="176">
        <v>0</v>
      </c>
      <c r="N196" s="176">
        <v>0</v>
      </c>
      <c r="O196" s="277">
        <v>0</v>
      </c>
      <c r="P196" s="177">
        <f t="shared" si="21"/>
        <v>7</v>
      </c>
      <c r="Q196" s="323">
        <f t="shared" si="22"/>
        <v>0</v>
      </c>
      <c r="R196" s="324">
        <f t="shared" si="23"/>
        <v>0.58333333333333337</v>
      </c>
      <c r="S196" s="180" t="s">
        <v>7</v>
      </c>
      <c r="T196" s="180" t="s">
        <v>7</v>
      </c>
    </row>
    <row r="197" spans="2:20" ht="24.95" customHeight="1" x14ac:dyDescent="0.2">
      <c r="B197" s="174" t="s">
        <v>31</v>
      </c>
      <c r="C197" s="183" t="s">
        <v>22</v>
      </c>
      <c r="D197" s="167">
        <v>2</v>
      </c>
      <c r="E197" s="168">
        <v>0</v>
      </c>
      <c r="F197" s="168">
        <v>4</v>
      </c>
      <c r="G197" s="168">
        <v>4</v>
      </c>
      <c r="H197" s="168">
        <v>5</v>
      </c>
      <c r="I197" s="176">
        <v>5</v>
      </c>
      <c r="J197" s="176">
        <v>2</v>
      </c>
      <c r="K197" s="176">
        <v>4</v>
      </c>
      <c r="L197" s="176">
        <v>2</v>
      </c>
      <c r="M197" s="176">
        <v>5</v>
      </c>
      <c r="N197" s="176">
        <v>0</v>
      </c>
      <c r="O197" s="277">
        <v>8</v>
      </c>
      <c r="P197" s="177">
        <f t="shared" si="21"/>
        <v>8</v>
      </c>
      <c r="Q197" s="323">
        <f t="shared" si="22"/>
        <v>0</v>
      </c>
      <c r="R197" s="324">
        <f t="shared" si="23"/>
        <v>3.4166666666666665</v>
      </c>
      <c r="S197" s="180" t="s">
        <v>7</v>
      </c>
      <c r="T197" s="180" t="s">
        <v>7</v>
      </c>
    </row>
    <row r="198" spans="2:20" ht="24.95" customHeight="1" x14ac:dyDescent="0.2">
      <c r="B198" s="174" t="s">
        <v>32</v>
      </c>
      <c r="C198" s="183" t="s">
        <v>22</v>
      </c>
      <c r="D198" s="167">
        <v>1.31</v>
      </c>
      <c r="E198" s="168">
        <v>1.1599999999999999</v>
      </c>
      <c r="F198" s="168">
        <v>1.23</v>
      </c>
      <c r="G198" s="168">
        <v>1.23</v>
      </c>
      <c r="H198" s="181">
        <v>1.62</v>
      </c>
      <c r="I198" s="181">
        <v>1.23</v>
      </c>
      <c r="J198" s="181">
        <v>1.46</v>
      </c>
      <c r="K198" s="181">
        <v>1.23</v>
      </c>
      <c r="L198" s="181">
        <v>1.23</v>
      </c>
      <c r="M198" s="181">
        <v>1.62</v>
      </c>
      <c r="N198" s="181">
        <v>1.39</v>
      </c>
      <c r="O198" s="281">
        <v>1.8</v>
      </c>
      <c r="P198" s="163">
        <f t="shared" si="21"/>
        <v>1.8</v>
      </c>
      <c r="Q198" s="231">
        <f t="shared" si="22"/>
        <v>1.1599999999999999</v>
      </c>
      <c r="R198" s="232">
        <f t="shared" si="23"/>
        <v>1.3758333333333335</v>
      </c>
      <c r="S198" s="180" t="s">
        <v>7</v>
      </c>
      <c r="T198" s="180" t="s">
        <v>7</v>
      </c>
    </row>
    <row r="199" spans="2:20" ht="24.95" customHeight="1" x14ac:dyDescent="0.2">
      <c r="B199" s="174" t="s">
        <v>33</v>
      </c>
      <c r="C199" s="183" t="s">
        <v>22</v>
      </c>
      <c r="D199" s="167">
        <v>2.4E-2</v>
      </c>
      <c r="E199" s="168">
        <v>0.09</v>
      </c>
      <c r="F199" s="168">
        <v>8.0000000000000002E-3</v>
      </c>
      <c r="G199" s="168" t="s">
        <v>62</v>
      </c>
      <c r="H199" s="168" t="s">
        <v>62</v>
      </c>
      <c r="I199" s="333" t="s">
        <v>62</v>
      </c>
      <c r="J199" s="333" t="s">
        <v>62</v>
      </c>
      <c r="K199" s="333" t="s">
        <v>62</v>
      </c>
      <c r="L199" s="333" t="s">
        <v>62</v>
      </c>
      <c r="M199" s="333" t="s">
        <v>62</v>
      </c>
      <c r="N199" s="333" t="s">
        <v>62</v>
      </c>
      <c r="O199" s="360">
        <v>1.4999999999999999E-2</v>
      </c>
      <c r="P199" s="195">
        <f t="shared" si="21"/>
        <v>0.09</v>
      </c>
      <c r="Q199" s="330" t="s">
        <v>62</v>
      </c>
      <c r="R199" s="331">
        <f>AVERAGE(D199:O199)</f>
        <v>3.4250000000000003E-2</v>
      </c>
      <c r="S199" s="180">
        <v>0.5</v>
      </c>
      <c r="T199" s="198">
        <v>0</v>
      </c>
    </row>
    <row r="200" spans="2:20" ht="24.95" customHeight="1" x14ac:dyDescent="0.2">
      <c r="B200" s="174" t="s">
        <v>320</v>
      </c>
      <c r="C200" s="183" t="s">
        <v>22</v>
      </c>
      <c r="D200" s="361">
        <v>0.47</v>
      </c>
      <c r="E200" s="333">
        <v>0.23</v>
      </c>
      <c r="F200" s="333">
        <v>0.42</v>
      </c>
      <c r="G200" s="333">
        <v>0.44</v>
      </c>
      <c r="H200" s="181">
        <v>0.13</v>
      </c>
      <c r="I200" s="181">
        <v>0.27</v>
      </c>
      <c r="J200" s="181">
        <v>0.12</v>
      </c>
      <c r="K200" s="181">
        <v>0.35</v>
      </c>
      <c r="L200" s="181">
        <v>0.2</v>
      </c>
      <c r="M200" s="181" t="s">
        <v>62</v>
      </c>
      <c r="N200" s="181">
        <v>0.1</v>
      </c>
      <c r="O200" s="281">
        <v>0.4</v>
      </c>
      <c r="P200" s="195">
        <f t="shared" si="21"/>
        <v>0.47</v>
      </c>
      <c r="Q200" s="330">
        <f>MIN(D200:O200)</f>
        <v>0.1</v>
      </c>
      <c r="R200" s="331">
        <f>AVERAGE(D200:O200)</f>
        <v>0.2845454545454546</v>
      </c>
      <c r="S200" s="199">
        <v>5</v>
      </c>
      <c r="T200" s="198">
        <v>0.01</v>
      </c>
    </row>
    <row r="201" spans="2:20" ht="24.95" customHeight="1" x14ac:dyDescent="0.2">
      <c r="B201" s="174" t="s">
        <v>321</v>
      </c>
      <c r="C201" s="183" t="s">
        <v>22</v>
      </c>
      <c r="D201" s="167">
        <v>5.0000000000000001E-3</v>
      </c>
      <c r="E201" s="168">
        <v>4.0000000000000001E-3</v>
      </c>
      <c r="F201" s="168">
        <v>2.8000000000000001E-2</v>
      </c>
      <c r="G201" s="168">
        <v>7.0000000000000001E-3</v>
      </c>
      <c r="H201" s="168">
        <v>8.9999999999999993E-3</v>
      </c>
      <c r="I201" s="333">
        <v>2E-3</v>
      </c>
      <c r="J201" s="333">
        <v>5.0000000000000001E-3</v>
      </c>
      <c r="K201" s="333">
        <v>5.0000000000000001E-3</v>
      </c>
      <c r="L201" s="333">
        <v>7.0000000000000001E-3</v>
      </c>
      <c r="M201" s="362">
        <v>8.0000000000000002E-3</v>
      </c>
      <c r="N201" s="333">
        <v>8.9999999999999993E-3</v>
      </c>
      <c r="O201" s="360">
        <v>0.01</v>
      </c>
      <c r="P201" s="195">
        <f>MAX(D201:O201)</f>
        <v>2.8000000000000001E-2</v>
      </c>
      <c r="Q201" s="330">
        <f>MIN(D201:O201)</f>
        <v>2E-3</v>
      </c>
      <c r="R201" s="331">
        <f>AVERAGE(D201:O201)</f>
        <v>8.2500000000000004E-3</v>
      </c>
      <c r="S201" s="180" t="s">
        <v>7</v>
      </c>
      <c r="T201" s="198">
        <v>0.01</v>
      </c>
    </row>
    <row r="202" spans="2:20" ht="24.95" customHeight="1" x14ac:dyDescent="0.2">
      <c r="B202" s="174" t="s">
        <v>34</v>
      </c>
      <c r="C202" s="183" t="s">
        <v>22</v>
      </c>
      <c r="D202" s="182">
        <v>0.9</v>
      </c>
      <c r="E202" s="181">
        <v>0.8</v>
      </c>
      <c r="F202" s="181">
        <v>0.4</v>
      </c>
      <c r="G202" s="169">
        <v>0.2</v>
      </c>
      <c r="H202" s="168">
        <v>0.2</v>
      </c>
      <c r="I202" s="169">
        <v>0.5</v>
      </c>
      <c r="J202" s="169">
        <v>0.3</v>
      </c>
      <c r="K202" s="169">
        <v>0.6</v>
      </c>
      <c r="L202" s="169">
        <v>0.6</v>
      </c>
      <c r="M202" s="169">
        <v>1.2</v>
      </c>
      <c r="N202" s="169">
        <v>0.7</v>
      </c>
      <c r="O202" s="275">
        <v>0.5</v>
      </c>
      <c r="P202" s="195">
        <f t="shared" si="21"/>
        <v>1.2</v>
      </c>
      <c r="Q202" s="330">
        <f t="shared" si="22"/>
        <v>0.2</v>
      </c>
      <c r="R202" s="331">
        <f>AVERAGE(D202:O202)</f>
        <v>0.57500000000000007</v>
      </c>
      <c r="S202" s="166" t="s">
        <v>6</v>
      </c>
      <c r="T202" s="180" t="s">
        <v>7</v>
      </c>
    </row>
    <row r="203" spans="2:20" ht="24.95" customHeight="1" x14ac:dyDescent="0.2">
      <c r="B203" s="174" t="s">
        <v>35</v>
      </c>
      <c r="C203" s="183" t="s">
        <v>22</v>
      </c>
      <c r="D203" s="167">
        <v>0.05</v>
      </c>
      <c r="E203" s="168">
        <v>0.03</v>
      </c>
      <c r="F203" s="333">
        <v>7.0000000000000007E-2</v>
      </c>
      <c r="G203" s="181">
        <v>0.03</v>
      </c>
      <c r="H203" s="168">
        <v>0.04</v>
      </c>
      <c r="I203" s="181">
        <v>0.08</v>
      </c>
      <c r="J203" s="181">
        <v>0.04</v>
      </c>
      <c r="K203" s="181">
        <v>0.03</v>
      </c>
      <c r="L203" s="181">
        <v>0.03</v>
      </c>
      <c r="M203" s="181">
        <v>0.03</v>
      </c>
      <c r="N203" s="181">
        <v>0.08</v>
      </c>
      <c r="O203" s="281">
        <v>0.05</v>
      </c>
      <c r="P203" s="195">
        <f t="shared" si="21"/>
        <v>0.08</v>
      </c>
      <c r="Q203" s="330">
        <f t="shared" si="22"/>
        <v>0.03</v>
      </c>
      <c r="R203" s="331">
        <f t="shared" si="23"/>
        <v>4.6666666666666669E-2</v>
      </c>
      <c r="S203" s="166" t="s">
        <v>6</v>
      </c>
      <c r="T203" s="180" t="s">
        <v>7</v>
      </c>
    </row>
    <row r="204" spans="2:20" ht="24.95" customHeight="1" x14ac:dyDescent="0.2">
      <c r="B204" s="174" t="s">
        <v>36</v>
      </c>
      <c r="C204" s="183" t="s">
        <v>22</v>
      </c>
      <c r="D204" s="167">
        <v>27.7</v>
      </c>
      <c r="E204" s="168">
        <v>28.4</v>
      </c>
      <c r="F204" s="168">
        <v>30.2</v>
      </c>
      <c r="G204" s="169">
        <v>27</v>
      </c>
      <c r="H204" s="168">
        <v>26.4</v>
      </c>
      <c r="I204" s="169">
        <v>24.9</v>
      </c>
      <c r="J204" s="169">
        <v>27.2</v>
      </c>
      <c r="K204" s="169">
        <v>28</v>
      </c>
      <c r="L204" s="169">
        <v>25.7</v>
      </c>
      <c r="M204" s="169">
        <v>25.6</v>
      </c>
      <c r="N204" s="169">
        <v>27</v>
      </c>
      <c r="O204" s="275">
        <v>20.5</v>
      </c>
      <c r="P204" s="163">
        <f t="shared" si="21"/>
        <v>30.2</v>
      </c>
      <c r="Q204" s="231">
        <f t="shared" si="22"/>
        <v>20.5</v>
      </c>
      <c r="R204" s="232">
        <f t="shared" si="23"/>
        <v>26.549999999999997</v>
      </c>
      <c r="S204" s="180" t="s">
        <v>7</v>
      </c>
      <c r="T204" s="180" t="s">
        <v>7</v>
      </c>
    </row>
    <row r="205" spans="2:20" ht="24.95" customHeight="1" x14ac:dyDescent="0.2">
      <c r="B205" s="174" t="s">
        <v>37</v>
      </c>
      <c r="C205" s="183" t="s">
        <v>22</v>
      </c>
      <c r="D205" s="167">
        <v>0.38</v>
      </c>
      <c r="E205" s="168">
        <v>0.34</v>
      </c>
      <c r="F205" s="168">
        <v>0.15</v>
      </c>
      <c r="G205" s="168">
        <v>0.21</v>
      </c>
      <c r="H205" s="168">
        <v>0.16</v>
      </c>
      <c r="I205" s="181">
        <v>0.18</v>
      </c>
      <c r="J205" s="181">
        <v>0.22</v>
      </c>
      <c r="K205" s="181">
        <v>0.16</v>
      </c>
      <c r="L205" s="181">
        <v>0.21</v>
      </c>
      <c r="M205" s="181">
        <v>0.16</v>
      </c>
      <c r="N205" s="181">
        <v>0.17</v>
      </c>
      <c r="O205" s="281">
        <v>0.1981</v>
      </c>
      <c r="P205" s="163">
        <f t="shared" si="21"/>
        <v>0.38</v>
      </c>
      <c r="Q205" s="231">
        <f t="shared" si="22"/>
        <v>0.15</v>
      </c>
      <c r="R205" s="232">
        <f t="shared" si="23"/>
        <v>0.21150833333333333</v>
      </c>
      <c r="S205" s="180" t="s">
        <v>7</v>
      </c>
      <c r="T205" s="180" t="s">
        <v>7</v>
      </c>
    </row>
    <row r="206" spans="2:20" ht="24.95" customHeight="1" x14ac:dyDescent="0.2">
      <c r="B206" s="174" t="s">
        <v>38</v>
      </c>
      <c r="C206" s="183" t="s">
        <v>22</v>
      </c>
      <c r="D206" s="167">
        <v>0.18</v>
      </c>
      <c r="E206" s="168">
        <v>0.18</v>
      </c>
      <c r="F206" s="168">
        <v>0.11</v>
      </c>
      <c r="G206" s="168">
        <v>0.11</v>
      </c>
      <c r="H206" s="181">
        <v>0.1</v>
      </c>
      <c r="I206" s="181">
        <v>0.15</v>
      </c>
      <c r="J206" s="181">
        <v>0.09</v>
      </c>
      <c r="K206" s="181">
        <v>0.11</v>
      </c>
      <c r="L206" s="181">
        <v>0.11</v>
      </c>
      <c r="M206" s="181">
        <v>0.12</v>
      </c>
      <c r="N206" s="181">
        <v>0.13</v>
      </c>
      <c r="O206" s="281">
        <v>0.09</v>
      </c>
      <c r="P206" s="163">
        <f t="shared" si="21"/>
        <v>0.18</v>
      </c>
      <c r="Q206" s="231">
        <f t="shared" si="22"/>
        <v>0.09</v>
      </c>
      <c r="R206" s="232">
        <f t="shared" si="23"/>
        <v>0.12333333333333335</v>
      </c>
      <c r="S206" s="180" t="s">
        <v>7</v>
      </c>
      <c r="T206" s="180" t="s">
        <v>7</v>
      </c>
    </row>
    <row r="207" spans="2:20" ht="24.95" customHeight="1" x14ac:dyDescent="0.2">
      <c r="B207" s="174" t="s">
        <v>39</v>
      </c>
      <c r="C207" s="183" t="s">
        <v>22</v>
      </c>
      <c r="D207" s="167">
        <v>0.09</v>
      </c>
      <c r="E207" s="168">
        <v>0.08</v>
      </c>
      <c r="F207" s="168">
        <v>0.09</v>
      </c>
      <c r="G207" s="168">
        <v>0.03</v>
      </c>
      <c r="H207" s="168" t="s">
        <v>62</v>
      </c>
      <c r="I207" s="181">
        <v>0.01</v>
      </c>
      <c r="J207" s="181">
        <v>0.1</v>
      </c>
      <c r="K207" s="181">
        <v>0.1</v>
      </c>
      <c r="L207" s="181">
        <v>0.11</v>
      </c>
      <c r="M207" s="181">
        <v>0.09</v>
      </c>
      <c r="N207" s="181">
        <v>0.11</v>
      </c>
      <c r="O207" s="281">
        <v>4.36E-2</v>
      </c>
      <c r="P207" s="163">
        <f t="shared" si="21"/>
        <v>0.11</v>
      </c>
      <c r="Q207" s="231">
        <f t="shared" si="22"/>
        <v>0.01</v>
      </c>
      <c r="R207" s="232">
        <f t="shared" si="23"/>
        <v>7.7599999999999988E-2</v>
      </c>
      <c r="S207" s="204">
        <v>1</v>
      </c>
      <c r="T207" s="204" t="s">
        <v>6</v>
      </c>
    </row>
    <row r="208" spans="2:20" ht="24.95" customHeight="1" x14ac:dyDescent="0.2">
      <c r="B208" s="174" t="s">
        <v>40</v>
      </c>
      <c r="C208" s="183" t="s">
        <v>22</v>
      </c>
      <c r="D208" s="167">
        <v>6.18</v>
      </c>
      <c r="E208" s="168">
        <v>6.24</v>
      </c>
      <c r="F208" s="168">
        <v>7.08</v>
      </c>
      <c r="G208" s="168">
        <v>12.12</v>
      </c>
      <c r="H208" s="168">
        <v>12.96</v>
      </c>
      <c r="I208" s="181">
        <v>5.7</v>
      </c>
      <c r="J208" s="181">
        <v>6.72</v>
      </c>
      <c r="K208" s="181">
        <v>6</v>
      </c>
      <c r="L208" s="181">
        <v>0.18</v>
      </c>
      <c r="M208" s="181">
        <v>0.48</v>
      </c>
      <c r="N208" s="181">
        <v>8.2799999999999994</v>
      </c>
      <c r="O208" s="281">
        <v>9.3000000000000007</v>
      </c>
      <c r="P208" s="163">
        <f t="shared" si="21"/>
        <v>12.96</v>
      </c>
      <c r="Q208" s="231">
        <f t="shared" si="22"/>
        <v>0.18</v>
      </c>
      <c r="R208" s="232">
        <f t="shared" si="23"/>
        <v>6.77</v>
      </c>
      <c r="S208" s="180" t="s">
        <v>7</v>
      </c>
      <c r="T208" s="180" t="s">
        <v>7</v>
      </c>
    </row>
    <row r="209" spans="2:20" ht="24.95" customHeight="1" x14ac:dyDescent="0.2">
      <c r="B209" s="205" t="s">
        <v>323</v>
      </c>
      <c r="C209" s="183" t="s">
        <v>22</v>
      </c>
      <c r="D209" s="334" t="s">
        <v>7</v>
      </c>
      <c r="E209" s="335" t="s">
        <v>294</v>
      </c>
      <c r="F209" s="335" t="s">
        <v>7</v>
      </c>
      <c r="G209" s="335" t="s">
        <v>7</v>
      </c>
      <c r="H209" s="335" t="s">
        <v>62</v>
      </c>
      <c r="I209" s="335" t="s">
        <v>7</v>
      </c>
      <c r="J209" s="335" t="s">
        <v>7</v>
      </c>
      <c r="K209" s="335" t="s">
        <v>62</v>
      </c>
      <c r="L209" s="335" t="s">
        <v>7</v>
      </c>
      <c r="M209" s="335" t="s">
        <v>7</v>
      </c>
      <c r="N209" s="335" t="s">
        <v>62</v>
      </c>
      <c r="O209" s="336" t="s">
        <v>7</v>
      </c>
      <c r="P209" s="208">
        <f>MAX(D209:O209)</f>
        <v>0</v>
      </c>
      <c r="Q209" s="337" t="s">
        <v>62</v>
      </c>
      <c r="R209" s="338" t="s">
        <v>62</v>
      </c>
      <c r="S209" s="180">
        <v>2E-3</v>
      </c>
      <c r="T209" s="180">
        <v>1.0000000000000001E-5</v>
      </c>
    </row>
    <row r="210" spans="2:20" ht="24.95" customHeight="1" x14ac:dyDescent="0.2">
      <c r="B210" s="205" t="s">
        <v>326</v>
      </c>
      <c r="C210" s="183" t="s">
        <v>22</v>
      </c>
      <c r="D210" s="339" t="s">
        <v>7</v>
      </c>
      <c r="E210" s="335" t="s">
        <v>288</v>
      </c>
      <c r="F210" s="288" t="s">
        <v>7</v>
      </c>
      <c r="G210" s="288" t="s">
        <v>7</v>
      </c>
      <c r="H210" s="335" t="s">
        <v>62</v>
      </c>
      <c r="I210" s="288" t="s">
        <v>7</v>
      </c>
      <c r="J210" s="288" t="s">
        <v>7</v>
      </c>
      <c r="K210" s="335" t="s">
        <v>62</v>
      </c>
      <c r="L210" s="288" t="s">
        <v>7</v>
      </c>
      <c r="M210" s="288" t="s">
        <v>7</v>
      </c>
      <c r="N210" s="335" t="s">
        <v>288</v>
      </c>
      <c r="O210" s="340" t="s">
        <v>7</v>
      </c>
      <c r="P210" s="208" t="s">
        <v>325</v>
      </c>
      <c r="Q210" s="337" t="s">
        <v>62</v>
      </c>
      <c r="R210" s="338" t="s">
        <v>325</v>
      </c>
      <c r="S210" s="180">
        <v>0.1</v>
      </c>
      <c r="T210" s="180">
        <v>0.01</v>
      </c>
    </row>
    <row r="211" spans="2:20" ht="24.95" customHeight="1" x14ac:dyDescent="0.2">
      <c r="B211" s="205" t="s">
        <v>327</v>
      </c>
      <c r="C211" s="183" t="s">
        <v>22</v>
      </c>
      <c r="D211" s="339" t="s">
        <v>7</v>
      </c>
      <c r="E211" s="288" t="s">
        <v>62</v>
      </c>
      <c r="F211" s="288" t="s">
        <v>7</v>
      </c>
      <c r="G211" s="288" t="s">
        <v>7</v>
      </c>
      <c r="H211" s="335" t="s">
        <v>62</v>
      </c>
      <c r="I211" s="288" t="s">
        <v>7</v>
      </c>
      <c r="J211" s="288" t="s">
        <v>7</v>
      </c>
      <c r="K211" s="335" t="s">
        <v>62</v>
      </c>
      <c r="L211" s="288" t="s">
        <v>7</v>
      </c>
      <c r="M211" s="288" t="s">
        <v>7</v>
      </c>
      <c r="N211" s="333">
        <v>3.0000000000000001E-3</v>
      </c>
      <c r="O211" s="340" t="s">
        <v>7</v>
      </c>
      <c r="P211" s="208" t="s">
        <v>62</v>
      </c>
      <c r="Q211" s="337" t="s">
        <v>62</v>
      </c>
      <c r="R211" s="338" t="s">
        <v>62</v>
      </c>
      <c r="S211" s="199">
        <v>1</v>
      </c>
      <c r="T211" s="211">
        <v>1E-3</v>
      </c>
    </row>
    <row r="212" spans="2:20" ht="24.95" customHeight="1" x14ac:dyDescent="0.2">
      <c r="B212" s="205" t="s">
        <v>328</v>
      </c>
      <c r="C212" s="183" t="s">
        <v>22</v>
      </c>
      <c r="D212" s="167">
        <v>2.1000000000000001E-4</v>
      </c>
      <c r="E212" s="168">
        <v>2.5000000000000001E-4</v>
      </c>
      <c r="F212" s="335" t="s">
        <v>62</v>
      </c>
      <c r="G212" s="335" t="s">
        <v>62</v>
      </c>
      <c r="H212" s="335" t="s">
        <v>62</v>
      </c>
      <c r="I212" s="335" t="s">
        <v>62</v>
      </c>
      <c r="J212" s="335" t="s">
        <v>62</v>
      </c>
      <c r="K212" s="335" t="s">
        <v>62</v>
      </c>
      <c r="L212" s="335" t="s">
        <v>62</v>
      </c>
      <c r="M212" s="335" t="s">
        <v>62</v>
      </c>
      <c r="N212" s="335" t="s">
        <v>62</v>
      </c>
      <c r="O212" s="336" t="s">
        <v>62</v>
      </c>
      <c r="P212" s="208">
        <f>MAX(D212:O212)</f>
        <v>2.5000000000000001E-4</v>
      </c>
      <c r="Q212" s="337" t="s">
        <v>62</v>
      </c>
      <c r="R212" s="338">
        <f>AVERAGE(D212:O212)</f>
        <v>2.3000000000000001E-4</v>
      </c>
      <c r="S212" s="180">
        <v>0.05</v>
      </c>
      <c r="T212" s="180">
        <v>2E-3</v>
      </c>
    </row>
    <row r="213" spans="2:20" ht="24.95" customHeight="1" x14ac:dyDescent="0.2">
      <c r="B213" s="205" t="s">
        <v>360</v>
      </c>
      <c r="C213" s="183" t="s">
        <v>22</v>
      </c>
      <c r="D213" s="339" t="s">
        <v>7</v>
      </c>
      <c r="E213" s="168" t="s">
        <v>62</v>
      </c>
      <c r="F213" s="288" t="s">
        <v>7</v>
      </c>
      <c r="G213" s="335" t="s">
        <v>7</v>
      </c>
      <c r="H213" s="335" t="s">
        <v>62</v>
      </c>
      <c r="I213" s="335" t="s">
        <v>7</v>
      </c>
      <c r="J213" s="335" t="s">
        <v>7</v>
      </c>
      <c r="K213" s="335" t="s">
        <v>62</v>
      </c>
      <c r="L213" s="335" t="s">
        <v>7</v>
      </c>
      <c r="M213" s="335" t="s">
        <v>7</v>
      </c>
      <c r="N213" s="335" t="s">
        <v>62</v>
      </c>
      <c r="O213" s="340" t="s">
        <v>7</v>
      </c>
      <c r="P213" s="208">
        <f>MAX(D213:O213)</f>
        <v>0</v>
      </c>
      <c r="Q213" s="337">
        <f>MIN(D213:O213)</f>
        <v>0</v>
      </c>
      <c r="R213" s="338" t="s">
        <v>62</v>
      </c>
      <c r="S213" s="180">
        <v>0.05</v>
      </c>
      <c r="T213" s="180">
        <v>2E-3</v>
      </c>
    </row>
    <row r="214" spans="2:20" ht="24.95" customHeight="1" x14ac:dyDescent="0.2">
      <c r="B214" s="205" t="s">
        <v>361</v>
      </c>
      <c r="C214" s="183" t="s">
        <v>22</v>
      </c>
      <c r="D214" s="334" t="s">
        <v>7</v>
      </c>
      <c r="E214" s="288" t="s">
        <v>62</v>
      </c>
      <c r="F214" s="335" t="s">
        <v>7</v>
      </c>
      <c r="G214" s="192" t="s">
        <v>7</v>
      </c>
      <c r="H214" s="335" t="s">
        <v>62</v>
      </c>
      <c r="I214" s="192" t="s">
        <v>7</v>
      </c>
      <c r="J214" s="192" t="s">
        <v>7</v>
      </c>
      <c r="K214" s="335" t="s">
        <v>62</v>
      </c>
      <c r="L214" s="192" t="s">
        <v>7</v>
      </c>
      <c r="M214" s="192" t="s">
        <v>7</v>
      </c>
      <c r="N214" s="335" t="s">
        <v>62</v>
      </c>
      <c r="O214" s="336" t="s">
        <v>7</v>
      </c>
      <c r="P214" s="214" t="s">
        <v>62</v>
      </c>
      <c r="Q214" s="337" t="s">
        <v>62</v>
      </c>
      <c r="R214" s="342" t="s">
        <v>62</v>
      </c>
      <c r="S214" s="180">
        <v>5.0000000000000001E-3</v>
      </c>
      <c r="T214" s="180">
        <v>2.0000000000000001E-4</v>
      </c>
    </row>
    <row r="215" spans="2:20" ht="24.95" customHeight="1" x14ac:dyDescent="0.2">
      <c r="B215" s="216" t="s">
        <v>331</v>
      </c>
      <c r="C215" s="217" t="s">
        <v>22</v>
      </c>
      <c r="D215" s="334" t="s">
        <v>7</v>
      </c>
      <c r="E215" s="168">
        <v>3.24</v>
      </c>
      <c r="F215" s="335" t="s">
        <v>7</v>
      </c>
      <c r="G215" s="288" t="s">
        <v>7</v>
      </c>
      <c r="H215" s="181">
        <v>1.9819</v>
      </c>
      <c r="I215" s="288" t="s">
        <v>7</v>
      </c>
      <c r="J215" s="288" t="s">
        <v>7</v>
      </c>
      <c r="K215" s="181">
        <v>1.85</v>
      </c>
      <c r="L215" s="288" t="s">
        <v>7</v>
      </c>
      <c r="M215" s="288" t="s">
        <v>7</v>
      </c>
      <c r="N215" s="181">
        <v>2.7</v>
      </c>
      <c r="O215" s="336" t="s">
        <v>7</v>
      </c>
      <c r="P215" s="163">
        <f t="shared" ref="P215:P230" si="24">MAX(D215:O215)</f>
        <v>3.24</v>
      </c>
      <c r="Q215" s="231">
        <f>MIN(D215:O215)</f>
        <v>1.85</v>
      </c>
      <c r="R215" s="232">
        <f t="shared" ref="R215:R230" si="25">AVERAGE(D215:O215)</f>
        <v>2.4429749999999997</v>
      </c>
      <c r="S215" s="222" t="s">
        <v>6</v>
      </c>
      <c r="T215" s="222" t="s">
        <v>6</v>
      </c>
    </row>
    <row r="216" spans="2:20" ht="24.95" customHeight="1" x14ac:dyDescent="0.2">
      <c r="B216" s="216" t="s">
        <v>332</v>
      </c>
      <c r="C216" s="217" t="s">
        <v>22</v>
      </c>
      <c r="D216" s="334" t="s">
        <v>7</v>
      </c>
      <c r="E216" s="168">
        <v>1.52</v>
      </c>
      <c r="F216" s="335" t="s">
        <v>7</v>
      </c>
      <c r="G216" s="288" t="s">
        <v>7</v>
      </c>
      <c r="H216" s="181">
        <v>1.2699</v>
      </c>
      <c r="I216" s="288" t="s">
        <v>7</v>
      </c>
      <c r="J216" s="288" t="s">
        <v>7</v>
      </c>
      <c r="K216" s="181">
        <v>1.37</v>
      </c>
      <c r="L216" s="288" t="s">
        <v>7</v>
      </c>
      <c r="M216" s="288" t="s">
        <v>7</v>
      </c>
      <c r="N216" s="181">
        <v>1.76</v>
      </c>
      <c r="O216" s="336" t="s">
        <v>7</v>
      </c>
      <c r="P216" s="163">
        <f t="shared" si="24"/>
        <v>1.76</v>
      </c>
      <c r="Q216" s="231">
        <f>MIN(D216:O216)</f>
        <v>1.2699</v>
      </c>
      <c r="R216" s="232">
        <f t="shared" si="25"/>
        <v>1.479975</v>
      </c>
      <c r="S216" s="222" t="s">
        <v>6</v>
      </c>
      <c r="T216" s="222">
        <v>8.0000000000000002E-3</v>
      </c>
    </row>
    <row r="217" spans="2:20" ht="24.95" customHeight="1" x14ac:dyDescent="0.2">
      <c r="B217" s="174" t="s">
        <v>41</v>
      </c>
      <c r="C217" s="183" t="s">
        <v>22</v>
      </c>
      <c r="D217" s="343">
        <v>1.4</v>
      </c>
      <c r="E217" s="169">
        <v>1.3</v>
      </c>
      <c r="F217" s="169">
        <v>1.2</v>
      </c>
      <c r="G217" s="169">
        <v>1.2</v>
      </c>
      <c r="H217" s="169">
        <v>1.3</v>
      </c>
      <c r="I217" s="169">
        <v>1.2</v>
      </c>
      <c r="J217" s="169">
        <v>1.3</v>
      </c>
      <c r="K217" s="169">
        <v>1.4</v>
      </c>
      <c r="L217" s="169">
        <v>1.3</v>
      </c>
      <c r="M217" s="169">
        <v>1.5</v>
      </c>
      <c r="N217" s="169">
        <v>1.7</v>
      </c>
      <c r="O217" s="275">
        <v>1.6</v>
      </c>
      <c r="P217" s="171">
        <f t="shared" si="24"/>
        <v>1.7</v>
      </c>
      <c r="Q217" s="224">
        <f t="shared" ref="Q217:Q226" si="26">MIN(D217:O217)</f>
        <v>1.2</v>
      </c>
      <c r="R217" s="225">
        <f t="shared" si="25"/>
        <v>1.3666666666666669</v>
      </c>
      <c r="S217" s="226" t="s">
        <v>6</v>
      </c>
      <c r="T217" s="204" t="s">
        <v>6</v>
      </c>
    </row>
    <row r="218" spans="2:20" ht="24.95" customHeight="1" x14ac:dyDescent="0.2">
      <c r="B218" s="174" t="s">
        <v>333</v>
      </c>
      <c r="C218" s="175" t="s">
        <v>22</v>
      </c>
      <c r="D218" s="203">
        <v>1.2</v>
      </c>
      <c r="E218" s="203">
        <v>1.1000000000000001</v>
      </c>
      <c r="F218" s="203">
        <v>0.7</v>
      </c>
      <c r="G218" s="203">
        <v>0.8</v>
      </c>
      <c r="H218" s="203">
        <v>0.8</v>
      </c>
      <c r="I218" s="203">
        <v>0.8</v>
      </c>
      <c r="J218" s="203">
        <v>0.9</v>
      </c>
      <c r="K218" s="203">
        <v>1</v>
      </c>
      <c r="L218" s="203">
        <v>0.9</v>
      </c>
      <c r="M218" s="203">
        <v>1.2</v>
      </c>
      <c r="N218" s="203">
        <v>1.3</v>
      </c>
      <c r="O218" s="203">
        <v>1.2</v>
      </c>
      <c r="P218" s="171">
        <f t="shared" si="24"/>
        <v>1.3</v>
      </c>
      <c r="Q218" s="224">
        <f>MIN(D218:O218)</f>
        <v>0.7</v>
      </c>
      <c r="R218" s="225">
        <f t="shared" si="25"/>
        <v>0.99166666666666659</v>
      </c>
      <c r="S218" s="226"/>
      <c r="T218" s="226"/>
    </row>
    <row r="219" spans="2:20" ht="24.95" customHeight="1" x14ac:dyDescent="0.2">
      <c r="B219" s="174" t="s">
        <v>42</v>
      </c>
      <c r="C219" s="175" t="s">
        <v>22</v>
      </c>
      <c r="D219" s="227">
        <v>4.0599999999999997E-2</v>
      </c>
      <c r="E219" s="193">
        <v>2.86E-2</v>
      </c>
      <c r="F219" s="193">
        <v>2.2599999999999999E-2</v>
      </c>
      <c r="G219" s="227">
        <v>2.1700000000000001E-2</v>
      </c>
      <c r="H219" s="227">
        <v>2.3199999999999998E-2</v>
      </c>
      <c r="I219" s="227">
        <v>2.3199999999999998E-2</v>
      </c>
      <c r="J219" s="227">
        <v>2.7199999999999998E-2</v>
      </c>
      <c r="K219" s="227">
        <v>0.02</v>
      </c>
      <c r="L219" s="227">
        <v>1.89E-2</v>
      </c>
      <c r="M219" s="227">
        <v>1.9699999999999999E-2</v>
      </c>
      <c r="N219" s="227">
        <v>1.3899999999999999E-2</v>
      </c>
      <c r="O219" s="227">
        <v>2.46E-2</v>
      </c>
      <c r="P219" s="228">
        <f t="shared" si="24"/>
        <v>4.0599999999999997E-2</v>
      </c>
      <c r="Q219" s="229">
        <f>MIN(D219:O219)</f>
        <v>1.3899999999999999E-2</v>
      </c>
      <c r="R219" s="230">
        <f t="shared" si="25"/>
        <v>2.3683333333333334E-2</v>
      </c>
      <c r="S219" s="226"/>
      <c r="T219" s="226"/>
    </row>
    <row r="220" spans="2:20" ht="24.95" customHeight="1" x14ac:dyDescent="0.2">
      <c r="B220" s="174" t="s">
        <v>43</v>
      </c>
      <c r="C220" s="175" t="s">
        <v>44</v>
      </c>
      <c r="D220" s="192">
        <v>3.4</v>
      </c>
      <c r="E220" s="193">
        <v>2.59</v>
      </c>
      <c r="F220" s="193">
        <v>3.24</v>
      </c>
      <c r="G220" s="193">
        <v>2.75</v>
      </c>
      <c r="H220" s="192">
        <v>3.03</v>
      </c>
      <c r="I220" s="192">
        <v>2.83</v>
      </c>
      <c r="J220" s="192">
        <v>2.91</v>
      </c>
      <c r="K220" s="192">
        <v>1.94</v>
      </c>
      <c r="L220" s="192">
        <v>2</v>
      </c>
      <c r="M220" s="192">
        <v>1.69</v>
      </c>
      <c r="N220" s="192">
        <v>1.03</v>
      </c>
      <c r="O220" s="192">
        <v>1.99</v>
      </c>
      <c r="P220" s="163">
        <f t="shared" si="24"/>
        <v>3.4</v>
      </c>
      <c r="Q220" s="231">
        <f>MIN(D220:O220)</f>
        <v>1.03</v>
      </c>
      <c r="R220" s="232">
        <f t="shared" si="25"/>
        <v>2.4500000000000002</v>
      </c>
      <c r="S220" s="226"/>
      <c r="T220" s="226"/>
    </row>
    <row r="221" spans="2:20" ht="24.95" customHeight="1" x14ac:dyDescent="0.2">
      <c r="B221" s="191" t="s">
        <v>335</v>
      </c>
      <c r="C221" s="183" t="s">
        <v>22</v>
      </c>
      <c r="D221" s="182">
        <v>6.9</v>
      </c>
      <c r="E221" s="181">
        <v>7.5</v>
      </c>
      <c r="F221" s="181">
        <v>7.91</v>
      </c>
      <c r="G221" s="181">
        <v>7.55</v>
      </c>
      <c r="H221" s="181">
        <v>7.76</v>
      </c>
      <c r="I221" s="181">
        <v>8.23</v>
      </c>
      <c r="J221" s="181">
        <v>8.24</v>
      </c>
      <c r="K221" s="181">
        <v>7.66</v>
      </c>
      <c r="L221" s="181">
        <v>7.93</v>
      </c>
      <c r="M221" s="181">
        <v>7.7</v>
      </c>
      <c r="N221" s="181">
        <v>7.47</v>
      </c>
      <c r="O221" s="281">
        <v>7.3</v>
      </c>
      <c r="P221" s="171">
        <f t="shared" si="24"/>
        <v>8.24</v>
      </c>
      <c r="Q221" s="224">
        <f t="shared" si="26"/>
        <v>6.9</v>
      </c>
      <c r="R221" s="225">
        <f t="shared" si="25"/>
        <v>7.6791666666666671</v>
      </c>
      <c r="S221" s="204" t="s">
        <v>46</v>
      </c>
      <c r="T221" s="204" t="s">
        <v>6</v>
      </c>
    </row>
    <row r="222" spans="2:20" ht="24.95" customHeight="1" x14ac:dyDescent="0.2">
      <c r="B222" s="174" t="s">
        <v>47</v>
      </c>
      <c r="C222" s="183" t="s">
        <v>22</v>
      </c>
      <c r="D222" s="167">
        <v>0.6</v>
      </c>
      <c r="E222" s="168">
        <v>1.5</v>
      </c>
      <c r="F222" s="168">
        <v>1.8</v>
      </c>
      <c r="G222" s="169">
        <v>1.4</v>
      </c>
      <c r="H222" s="169">
        <v>1.6</v>
      </c>
      <c r="I222" s="169">
        <v>0.5</v>
      </c>
      <c r="J222" s="169">
        <v>1.9</v>
      </c>
      <c r="K222" s="169">
        <v>1.3</v>
      </c>
      <c r="L222" s="169">
        <v>1.5</v>
      </c>
      <c r="M222" s="169">
        <v>1.3</v>
      </c>
      <c r="N222" s="169">
        <v>1.9</v>
      </c>
      <c r="O222" s="275">
        <v>1</v>
      </c>
      <c r="P222" s="171">
        <f t="shared" si="24"/>
        <v>1.9</v>
      </c>
      <c r="Q222" s="224">
        <f t="shared" si="26"/>
        <v>0.5</v>
      </c>
      <c r="R222" s="225">
        <f t="shared" si="25"/>
        <v>1.3583333333333336</v>
      </c>
      <c r="S222" s="204" t="s">
        <v>48</v>
      </c>
      <c r="T222" s="235" t="s">
        <v>6</v>
      </c>
    </row>
    <row r="223" spans="2:20" ht="24.95" customHeight="1" x14ac:dyDescent="0.2">
      <c r="B223" s="236" t="s">
        <v>49</v>
      </c>
      <c r="C223" s="322" t="s">
        <v>50</v>
      </c>
      <c r="D223" s="344">
        <v>2603</v>
      </c>
      <c r="E223" s="295">
        <v>2489</v>
      </c>
      <c r="F223" s="295">
        <v>2098</v>
      </c>
      <c r="G223" s="295">
        <v>1296</v>
      </c>
      <c r="H223" s="295">
        <v>1782</v>
      </c>
      <c r="I223" s="295">
        <v>2064</v>
      </c>
      <c r="J223" s="295">
        <v>1396</v>
      </c>
      <c r="K223" s="295">
        <v>1234</v>
      </c>
      <c r="L223" s="295">
        <v>1789</v>
      </c>
      <c r="M223" s="295">
        <v>2046</v>
      </c>
      <c r="N223" s="295">
        <v>1860</v>
      </c>
      <c r="O223" s="345">
        <v>24196</v>
      </c>
      <c r="P223" s="238">
        <f t="shared" si="24"/>
        <v>24196</v>
      </c>
      <c r="Q223" s="302">
        <f t="shared" si="26"/>
        <v>1234</v>
      </c>
      <c r="R223" s="303">
        <f t="shared" si="25"/>
        <v>3737.75</v>
      </c>
      <c r="S223" s="235" t="s">
        <v>51</v>
      </c>
      <c r="T223" s="235" t="s">
        <v>6</v>
      </c>
    </row>
    <row r="224" spans="2:20" ht="24.95" customHeight="1" x14ac:dyDescent="0.2">
      <c r="B224" s="236" t="s">
        <v>52</v>
      </c>
      <c r="C224" s="183" t="s">
        <v>50</v>
      </c>
      <c r="D224" s="344">
        <v>1334</v>
      </c>
      <c r="E224" s="295">
        <v>74</v>
      </c>
      <c r="F224" s="295">
        <v>75</v>
      </c>
      <c r="G224" s="295">
        <v>51</v>
      </c>
      <c r="H224" s="295">
        <v>52</v>
      </c>
      <c r="I224" s="295">
        <v>189</v>
      </c>
      <c r="J224" s="295">
        <v>231</v>
      </c>
      <c r="K224" s="295">
        <v>173</v>
      </c>
      <c r="L224" s="295">
        <v>279</v>
      </c>
      <c r="M224" s="295">
        <v>388</v>
      </c>
      <c r="N224" s="295">
        <v>171</v>
      </c>
      <c r="O224" s="345">
        <v>6867</v>
      </c>
      <c r="P224" s="238">
        <f t="shared" si="24"/>
        <v>6867</v>
      </c>
      <c r="Q224" s="302">
        <f t="shared" si="26"/>
        <v>51</v>
      </c>
      <c r="R224" s="303">
        <f t="shared" si="25"/>
        <v>823.66666666666663</v>
      </c>
      <c r="S224" s="235" t="s">
        <v>53</v>
      </c>
      <c r="T224" s="241" t="s">
        <v>7</v>
      </c>
    </row>
    <row r="225" spans="2:20" ht="24.95" customHeight="1" x14ac:dyDescent="0.2">
      <c r="B225" s="236" t="s">
        <v>355</v>
      </c>
      <c r="C225" s="175" t="s">
        <v>50</v>
      </c>
      <c r="D225" s="237">
        <v>52</v>
      </c>
      <c r="E225" s="237">
        <v>31</v>
      </c>
      <c r="F225" s="237">
        <v>10</v>
      </c>
      <c r="G225" s="237">
        <v>10</v>
      </c>
      <c r="H225" s="237">
        <v>10</v>
      </c>
      <c r="I225" s="237">
        <v>52</v>
      </c>
      <c r="J225" s="237">
        <v>20</v>
      </c>
      <c r="K225" s="237">
        <v>10</v>
      </c>
      <c r="L225" s="237">
        <v>10</v>
      </c>
      <c r="M225" s="237">
        <v>10</v>
      </c>
      <c r="N225" s="237" t="s">
        <v>295</v>
      </c>
      <c r="O225" s="237">
        <v>810</v>
      </c>
      <c r="P225" s="238">
        <f t="shared" si="24"/>
        <v>810</v>
      </c>
      <c r="Q225" s="363">
        <f>MIN(D225:O225)</f>
        <v>10</v>
      </c>
      <c r="R225" s="240">
        <f t="shared" si="25"/>
        <v>93.181818181818187</v>
      </c>
      <c r="S225" s="242"/>
      <c r="T225" s="242"/>
    </row>
    <row r="226" spans="2:20" ht="24.95" customHeight="1" x14ac:dyDescent="0.2">
      <c r="B226" s="185" t="s">
        <v>54</v>
      </c>
      <c r="C226" s="186" t="s">
        <v>346</v>
      </c>
      <c r="D226" s="344">
        <v>7600</v>
      </c>
      <c r="E226" s="295">
        <v>9200</v>
      </c>
      <c r="F226" s="295">
        <v>11600</v>
      </c>
      <c r="G226" s="295">
        <v>13600</v>
      </c>
      <c r="H226" s="295">
        <v>6200</v>
      </c>
      <c r="I226" s="295">
        <v>5200</v>
      </c>
      <c r="J226" s="295">
        <v>15600</v>
      </c>
      <c r="K226" s="295">
        <v>12800</v>
      </c>
      <c r="L226" s="295">
        <v>8800</v>
      </c>
      <c r="M226" s="295">
        <v>29600</v>
      </c>
      <c r="N226" s="295">
        <v>25600</v>
      </c>
      <c r="O226" s="345">
        <v>31200</v>
      </c>
      <c r="P226" s="296">
        <f t="shared" si="24"/>
        <v>31200</v>
      </c>
      <c r="Q226" s="297">
        <f t="shared" si="26"/>
        <v>5200</v>
      </c>
      <c r="R226" s="298">
        <f t="shared" si="25"/>
        <v>14750</v>
      </c>
      <c r="S226" s="347" t="s">
        <v>7</v>
      </c>
      <c r="T226" s="292" t="s">
        <v>7</v>
      </c>
    </row>
    <row r="227" spans="2:20" ht="24.95" customHeight="1" x14ac:dyDescent="0.2">
      <c r="B227" s="185" t="s">
        <v>55</v>
      </c>
      <c r="C227" s="186" t="s">
        <v>346</v>
      </c>
      <c r="D227" s="348">
        <v>5200</v>
      </c>
      <c r="E227" s="349">
        <v>6800</v>
      </c>
      <c r="F227" s="349">
        <v>7200</v>
      </c>
      <c r="G227" s="349">
        <v>10000</v>
      </c>
      <c r="H227" s="349">
        <v>2800</v>
      </c>
      <c r="I227" s="349">
        <v>3600</v>
      </c>
      <c r="J227" s="349">
        <v>10800</v>
      </c>
      <c r="K227" s="349">
        <v>6800</v>
      </c>
      <c r="L227" s="349">
        <v>4400</v>
      </c>
      <c r="M227" s="349">
        <v>16800</v>
      </c>
      <c r="N227" s="349">
        <v>17600</v>
      </c>
      <c r="O227" s="350">
        <v>26000</v>
      </c>
      <c r="P227" s="296">
        <f t="shared" si="24"/>
        <v>26000</v>
      </c>
      <c r="Q227" s="297">
        <f>MIN(D227:O227)</f>
        <v>2800</v>
      </c>
      <c r="R227" s="298">
        <f t="shared" si="25"/>
        <v>9833.3333333333339</v>
      </c>
      <c r="S227" s="292" t="s">
        <v>7</v>
      </c>
      <c r="T227" s="299" t="s">
        <v>7</v>
      </c>
    </row>
    <row r="228" spans="2:20" ht="24.95" customHeight="1" x14ac:dyDescent="0.2">
      <c r="B228" s="185" t="s">
        <v>350</v>
      </c>
      <c r="C228" s="300" t="s">
        <v>346</v>
      </c>
      <c r="D228" s="351">
        <v>0</v>
      </c>
      <c r="E228" s="351">
        <v>0</v>
      </c>
      <c r="F228" s="291">
        <v>0</v>
      </c>
      <c r="G228" s="291">
        <v>0</v>
      </c>
      <c r="H228" s="291">
        <v>0</v>
      </c>
      <c r="I228" s="291">
        <v>0</v>
      </c>
      <c r="J228" s="291">
        <v>0</v>
      </c>
      <c r="K228" s="291">
        <v>0</v>
      </c>
      <c r="L228" s="291">
        <v>0</v>
      </c>
      <c r="M228" s="291">
        <v>400</v>
      </c>
      <c r="N228" s="291">
        <v>800</v>
      </c>
      <c r="O228" s="301">
        <v>400</v>
      </c>
      <c r="P228" s="238">
        <f>MAX(D228:O228)</f>
        <v>800</v>
      </c>
      <c r="Q228" s="302">
        <f>MIN(D228:O228)</f>
        <v>0</v>
      </c>
      <c r="R228" s="303">
        <f>AVERAGE(D228:O228)</f>
        <v>133.33333333333334</v>
      </c>
      <c r="S228" s="292" t="s">
        <v>7</v>
      </c>
      <c r="T228" s="292" t="s">
        <v>7</v>
      </c>
    </row>
    <row r="229" spans="2:20" ht="24.95" customHeight="1" x14ac:dyDescent="0.2">
      <c r="B229" s="236" t="s">
        <v>56</v>
      </c>
      <c r="C229" s="217" t="s">
        <v>57</v>
      </c>
      <c r="D229" s="182">
        <v>13.1</v>
      </c>
      <c r="E229" s="181">
        <v>3.63</v>
      </c>
      <c r="F229" s="181">
        <v>1.85</v>
      </c>
      <c r="G229" s="305">
        <v>1.94</v>
      </c>
      <c r="H229" s="305">
        <v>2.4900000000000002</v>
      </c>
      <c r="I229" s="305">
        <v>6.15</v>
      </c>
      <c r="J229" s="305">
        <v>7.76</v>
      </c>
      <c r="K229" s="305">
        <v>6.79</v>
      </c>
      <c r="L229" s="305">
        <v>7.51</v>
      </c>
      <c r="M229" s="305">
        <v>6.94</v>
      </c>
      <c r="N229" s="305">
        <v>10.62</v>
      </c>
      <c r="O229" s="306">
        <v>8.1199999999999992</v>
      </c>
      <c r="P229" s="249">
        <f t="shared" si="24"/>
        <v>13.1</v>
      </c>
      <c r="Q229" s="250">
        <f>MIN(D229:O229)</f>
        <v>1.85</v>
      </c>
      <c r="R229" s="165">
        <f t="shared" si="25"/>
        <v>6.4083333333333341</v>
      </c>
      <c r="S229" s="248" t="s">
        <v>6</v>
      </c>
      <c r="T229" s="352" t="s">
        <v>6</v>
      </c>
    </row>
    <row r="230" spans="2:20" ht="24.95" customHeight="1" x14ac:dyDescent="0.2">
      <c r="B230" s="364" t="s">
        <v>58</v>
      </c>
      <c r="C230" s="365" t="s">
        <v>339</v>
      </c>
      <c r="D230" s="366">
        <v>0.81</v>
      </c>
      <c r="E230" s="367">
        <v>1.98</v>
      </c>
      <c r="F230" s="367">
        <v>1.1499999999999999</v>
      </c>
      <c r="G230" s="368">
        <v>0.73</v>
      </c>
      <c r="H230" s="368">
        <v>1.07</v>
      </c>
      <c r="I230" s="368">
        <v>2.41</v>
      </c>
      <c r="J230" s="305">
        <v>2.5499999999999998</v>
      </c>
      <c r="K230" s="305">
        <v>2.5099999999999998</v>
      </c>
      <c r="L230" s="305">
        <v>3.2</v>
      </c>
      <c r="M230" s="305">
        <v>2.8</v>
      </c>
      <c r="N230" s="305">
        <v>2.1</v>
      </c>
      <c r="O230" s="306">
        <v>2.44</v>
      </c>
      <c r="P230" s="369">
        <f t="shared" si="24"/>
        <v>3.2</v>
      </c>
      <c r="Q230" s="370">
        <f>MIN(D230:O230)</f>
        <v>0.73</v>
      </c>
      <c r="R230" s="371">
        <f t="shared" si="25"/>
        <v>1.979166666666667</v>
      </c>
      <c r="S230" s="372" t="s">
        <v>6</v>
      </c>
      <c r="T230" s="373" t="s">
        <v>6</v>
      </c>
    </row>
    <row r="231" spans="2:20" ht="24.95" customHeight="1" thickBot="1" x14ac:dyDescent="0.25">
      <c r="B231" s="374" t="s">
        <v>59</v>
      </c>
      <c r="C231" s="375" t="s">
        <v>60</v>
      </c>
      <c r="D231" s="376">
        <v>74</v>
      </c>
      <c r="E231" s="377">
        <v>86</v>
      </c>
      <c r="F231" s="377">
        <v>79</v>
      </c>
      <c r="G231" s="378">
        <v>91</v>
      </c>
      <c r="H231" s="378">
        <v>80</v>
      </c>
      <c r="I231" s="378">
        <v>94</v>
      </c>
      <c r="J231" s="258">
        <v>79</v>
      </c>
      <c r="K231" s="258">
        <v>91</v>
      </c>
      <c r="L231" s="258">
        <v>89</v>
      </c>
      <c r="M231" s="258">
        <v>89</v>
      </c>
      <c r="N231" s="258">
        <v>75</v>
      </c>
      <c r="O231" s="309">
        <v>62</v>
      </c>
      <c r="P231" s="379">
        <f>MAX(D231:O231)</f>
        <v>94</v>
      </c>
      <c r="Q231" s="380">
        <f>MIN(D231:O231)</f>
        <v>62</v>
      </c>
      <c r="R231" s="381">
        <f>AVERAGE(D231:O231)</f>
        <v>82.416666666666671</v>
      </c>
      <c r="S231" s="382" t="s">
        <v>6</v>
      </c>
      <c r="T231" s="260" t="s">
        <v>7</v>
      </c>
    </row>
    <row r="232" spans="2:20" ht="24.95" customHeight="1" x14ac:dyDescent="0.2">
      <c r="B232" s="261" t="s">
        <v>340</v>
      </c>
      <c r="C232" s="262"/>
      <c r="D232" s="262"/>
      <c r="E232" s="262"/>
      <c r="F232" s="262"/>
      <c r="G232" s="262"/>
      <c r="H232" s="262"/>
      <c r="I232" s="262"/>
      <c r="J232" s="262"/>
      <c r="K232" s="262"/>
      <c r="L232" s="262"/>
      <c r="M232" s="262"/>
      <c r="N232" s="262"/>
      <c r="O232" s="262"/>
      <c r="P232" s="262"/>
      <c r="Q232" s="262"/>
      <c r="R232" s="262"/>
      <c r="S232" s="262"/>
    </row>
    <row r="233" spans="2:20" ht="24.95" customHeight="1" x14ac:dyDescent="0.2">
      <c r="B233" s="138" t="s">
        <v>341</v>
      </c>
    </row>
    <row r="234" spans="2:20" ht="24.95" customHeight="1" x14ac:dyDescent="0.2">
      <c r="B234" s="138" t="s">
        <v>342</v>
      </c>
    </row>
    <row r="235" spans="2:20" ht="24.95" customHeight="1" x14ac:dyDescent="0.2">
      <c r="B235" s="383"/>
    </row>
  </sheetData>
  <protectedRanges>
    <protectedRange sqref="F40:I41 K40:K41" name="Range1_1"/>
    <protectedRange sqref="D51:E53 G51:M53" name="Range1_2_13"/>
    <protectedRange sqref="N40:N41" name="Range1_7"/>
    <protectedRange sqref="N51:N53" name="Range1_2_9"/>
    <protectedRange sqref="O40:O41" name="Range1_8"/>
    <protectedRange sqref="O51:O53" name="Range1_2_10"/>
    <protectedRange sqref="E108:E109 D110:D111" name="Range1_2_8"/>
    <protectedRange sqref="G110:G111" name="Range1_2_9_1"/>
    <protectedRange sqref="H110:I111" name="Range1_2_10_1"/>
    <protectedRange sqref="E110 G112:J112 D112" name="Range1_2_1_1"/>
    <protectedRange sqref="K110:K111" name="Range1_2_11"/>
    <protectedRange sqref="K112" name="Range1_2_1_2"/>
    <protectedRange sqref="L110:M111" name="Range1_2_12"/>
    <protectedRange sqref="L112:M112" name="Range1_2_1_3"/>
    <protectedRange sqref="N110:N111" name="Range1_2_13_1"/>
    <protectedRange sqref="N112" name="Range1_2_1_4"/>
    <protectedRange sqref="O110:O111" name="Range1_2_15"/>
    <protectedRange sqref="O112" name="Range1_2_1_6"/>
    <protectedRange sqref="D169:E170" name="Range1_2_8_1"/>
    <protectedRange sqref="G169:G170" name="Range1_2_9_2"/>
    <protectedRange sqref="H169:I170" name="Range1_2_10_2"/>
    <protectedRange sqref="D171:E171 G171:I171" name="Range1_2_1_1_1"/>
    <protectedRange sqref="J169:J170" name="Range1_2_11_1"/>
    <protectedRange sqref="J171" name="Range1_2_1_2_1"/>
    <protectedRange sqref="K169:K170" name="Range1_2_12_1"/>
    <protectedRange sqref="K171" name="Range1_2_1_3_1"/>
    <protectedRange sqref="L169:M170" name="Range1_2_13_2"/>
    <protectedRange sqref="L171:M171" name="Range1_2_1_4_1"/>
    <protectedRange sqref="N169:N170" name="Range1_2_14"/>
    <protectedRange sqref="N171" name="Range1_2_1_5"/>
    <protectedRange sqref="O169:O170" name="Range1_2_15_1"/>
    <protectedRange sqref="O171" name="Range1_2_1_6_1"/>
    <protectedRange sqref="D229:E230" name="Range1_2_9_3"/>
    <protectedRange sqref="G229:G230" name="Range1_2_10_3"/>
    <protectedRange sqref="H229:I230" name="Range1_2_11_2"/>
    <protectedRange sqref="D231:E231 G231:I231" name="Range1_2_1_1_2"/>
    <protectedRange sqref="J229:J230" name="Range1_2_12_2"/>
    <protectedRange sqref="J231" name="Range1_2_1_2_2"/>
    <protectedRange sqref="K229:K230" name="Range1_2_13_3"/>
    <protectedRange sqref="K231" name="Range1_2_1_3_2"/>
    <protectedRange sqref="L229:L230" name="Range1_2_14_1"/>
    <protectedRange sqref="L231" name="Range1_2_1_4_2"/>
    <protectedRange sqref="M229:M230" name="Range1_2_15_2"/>
    <protectedRange sqref="M231" name="Range1_2_1_5_1"/>
    <protectedRange sqref="N229:N230" name="Range1_2_16"/>
    <protectedRange sqref="N231" name="Range1_2_1_6_2"/>
    <protectedRange sqref="O229:O230" name="Range1_2_17"/>
    <protectedRange sqref="O231" name="Range1_2_1_7"/>
    <protectedRange sqref="D40:E41" name="Range1_1_1"/>
  </protectedRanges>
  <dataValidations count="1">
    <dataValidation type="decimal" allowBlank="1" showInputMessage="1" errorTitle="ข้อมูลผิดพลาด" error="โปรดลงข้อมูลให้ถุกต้องเนื่องจากข้อมูลปี พ.ศ.2551 มีค่าระหว่าง 60-90" promptTitle="โคลิฟอร์มแบคทีเรีย" prompt="ลงข้อมูลค่าโคลิฟอร์มแบคทีเรีย" sqref="D169:D171 IZ169:IZ171 SV169:SV171 ACR169:ACR171 AMN169:AMN171 AWJ169:AWJ171 BGF169:BGF171 BQB169:BQB171 BZX169:BZX171 CJT169:CJT171 CTP169:CTP171 DDL169:DDL171 DNH169:DNH171 DXD169:DXD171 EGZ169:EGZ171 EQV169:EQV171 FAR169:FAR171 FKN169:FKN171 FUJ169:FUJ171 GEF169:GEF171 GOB169:GOB171 GXX169:GXX171 HHT169:HHT171 HRP169:HRP171 IBL169:IBL171 ILH169:ILH171 IVD169:IVD171 JEZ169:JEZ171 JOV169:JOV171 JYR169:JYR171 KIN169:KIN171 KSJ169:KSJ171 LCF169:LCF171 LMB169:LMB171 LVX169:LVX171 MFT169:MFT171 MPP169:MPP171 MZL169:MZL171 NJH169:NJH171 NTD169:NTD171 OCZ169:OCZ171 OMV169:OMV171 OWR169:OWR171 PGN169:PGN171 PQJ169:PQJ171 QAF169:QAF171 QKB169:QKB171 QTX169:QTX171 RDT169:RDT171 RNP169:RNP171 RXL169:RXL171 SHH169:SHH171 SRD169:SRD171 TAZ169:TAZ171 TKV169:TKV171 TUR169:TUR171 UEN169:UEN171 UOJ169:UOJ171 UYF169:UYF171 VIB169:VIB171 VRX169:VRX171 WBT169:WBT171 WLP169:WLP171 WVL169:WVL171 D65705:D65707 IZ65705:IZ65707 SV65705:SV65707 ACR65705:ACR65707 AMN65705:AMN65707 AWJ65705:AWJ65707 BGF65705:BGF65707 BQB65705:BQB65707 BZX65705:BZX65707 CJT65705:CJT65707 CTP65705:CTP65707 DDL65705:DDL65707 DNH65705:DNH65707 DXD65705:DXD65707 EGZ65705:EGZ65707 EQV65705:EQV65707 FAR65705:FAR65707 FKN65705:FKN65707 FUJ65705:FUJ65707 GEF65705:GEF65707 GOB65705:GOB65707 GXX65705:GXX65707 HHT65705:HHT65707 HRP65705:HRP65707 IBL65705:IBL65707 ILH65705:ILH65707 IVD65705:IVD65707 JEZ65705:JEZ65707 JOV65705:JOV65707 JYR65705:JYR65707 KIN65705:KIN65707 KSJ65705:KSJ65707 LCF65705:LCF65707 LMB65705:LMB65707 LVX65705:LVX65707 MFT65705:MFT65707 MPP65705:MPP65707 MZL65705:MZL65707 NJH65705:NJH65707 NTD65705:NTD65707 OCZ65705:OCZ65707 OMV65705:OMV65707 OWR65705:OWR65707 PGN65705:PGN65707 PQJ65705:PQJ65707 QAF65705:QAF65707 QKB65705:QKB65707 QTX65705:QTX65707 RDT65705:RDT65707 RNP65705:RNP65707 RXL65705:RXL65707 SHH65705:SHH65707 SRD65705:SRD65707 TAZ65705:TAZ65707 TKV65705:TKV65707 TUR65705:TUR65707 UEN65705:UEN65707 UOJ65705:UOJ65707 UYF65705:UYF65707 VIB65705:VIB65707 VRX65705:VRX65707 WBT65705:WBT65707 WLP65705:WLP65707 WVL65705:WVL65707 D131241:D131243 IZ131241:IZ131243 SV131241:SV131243 ACR131241:ACR131243 AMN131241:AMN131243 AWJ131241:AWJ131243 BGF131241:BGF131243 BQB131241:BQB131243 BZX131241:BZX131243 CJT131241:CJT131243 CTP131241:CTP131243 DDL131241:DDL131243 DNH131241:DNH131243 DXD131241:DXD131243 EGZ131241:EGZ131243 EQV131241:EQV131243 FAR131241:FAR131243 FKN131241:FKN131243 FUJ131241:FUJ131243 GEF131241:GEF131243 GOB131241:GOB131243 GXX131241:GXX131243 HHT131241:HHT131243 HRP131241:HRP131243 IBL131241:IBL131243 ILH131241:ILH131243 IVD131241:IVD131243 JEZ131241:JEZ131243 JOV131241:JOV131243 JYR131241:JYR131243 KIN131241:KIN131243 KSJ131241:KSJ131243 LCF131241:LCF131243 LMB131241:LMB131243 LVX131241:LVX131243 MFT131241:MFT131243 MPP131241:MPP131243 MZL131241:MZL131243 NJH131241:NJH131243 NTD131241:NTD131243 OCZ131241:OCZ131243 OMV131241:OMV131243 OWR131241:OWR131243 PGN131241:PGN131243 PQJ131241:PQJ131243 QAF131241:QAF131243 QKB131241:QKB131243 QTX131241:QTX131243 RDT131241:RDT131243 RNP131241:RNP131243 RXL131241:RXL131243 SHH131241:SHH131243 SRD131241:SRD131243 TAZ131241:TAZ131243 TKV131241:TKV131243 TUR131241:TUR131243 UEN131241:UEN131243 UOJ131241:UOJ131243 UYF131241:UYF131243 VIB131241:VIB131243 VRX131241:VRX131243 WBT131241:WBT131243 WLP131241:WLP131243 WVL131241:WVL131243 D196777:D196779 IZ196777:IZ196779 SV196777:SV196779 ACR196777:ACR196779 AMN196777:AMN196779 AWJ196777:AWJ196779 BGF196777:BGF196779 BQB196777:BQB196779 BZX196777:BZX196779 CJT196777:CJT196779 CTP196777:CTP196779 DDL196777:DDL196779 DNH196777:DNH196779 DXD196777:DXD196779 EGZ196777:EGZ196779 EQV196777:EQV196779 FAR196777:FAR196779 FKN196777:FKN196779 FUJ196777:FUJ196779 GEF196777:GEF196779 GOB196777:GOB196779 GXX196777:GXX196779 HHT196777:HHT196779 HRP196777:HRP196779 IBL196777:IBL196779 ILH196777:ILH196779 IVD196777:IVD196779 JEZ196777:JEZ196779 JOV196777:JOV196779 JYR196777:JYR196779 KIN196777:KIN196779 KSJ196777:KSJ196779 LCF196777:LCF196779 LMB196777:LMB196779 LVX196777:LVX196779 MFT196777:MFT196779 MPP196777:MPP196779 MZL196777:MZL196779 NJH196777:NJH196779 NTD196777:NTD196779 OCZ196777:OCZ196779 OMV196777:OMV196779 OWR196777:OWR196779 PGN196777:PGN196779 PQJ196777:PQJ196779 QAF196777:QAF196779 QKB196777:QKB196779 QTX196777:QTX196779 RDT196777:RDT196779 RNP196777:RNP196779 RXL196777:RXL196779 SHH196777:SHH196779 SRD196777:SRD196779 TAZ196777:TAZ196779 TKV196777:TKV196779 TUR196777:TUR196779 UEN196777:UEN196779 UOJ196777:UOJ196779 UYF196777:UYF196779 VIB196777:VIB196779 VRX196777:VRX196779 WBT196777:WBT196779 WLP196777:WLP196779 WVL196777:WVL196779 D262313:D262315 IZ262313:IZ262315 SV262313:SV262315 ACR262313:ACR262315 AMN262313:AMN262315 AWJ262313:AWJ262315 BGF262313:BGF262315 BQB262313:BQB262315 BZX262313:BZX262315 CJT262313:CJT262315 CTP262313:CTP262315 DDL262313:DDL262315 DNH262313:DNH262315 DXD262313:DXD262315 EGZ262313:EGZ262315 EQV262313:EQV262315 FAR262313:FAR262315 FKN262313:FKN262315 FUJ262313:FUJ262315 GEF262313:GEF262315 GOB262313:GOB262315 GXX262313:GXX262315 HHT262313:HHT262315 HRP262313:HRP262315 IBL262313:IBL262315 ILH262313:ILH262315 IVD262313:IVD262315 JEZ262313:JEZ262315 JOV262313:JOV262315 JYR262313:JYR262315 KIN262313:KIN262315 KSJ262313:KSJ262315 LCF262313:LCF262315 LMB262313:LMB262315 LVX262313:LVX262315 MFT262313:MFT262315 MPP262313:MPP262315 MZL262313:MZL262315 NJH262313:NJH262315 NTD262313:NTD262315 OCZ262313:OCZ262315 OMV262313:OMV262315 OWR262313:OWR262315 PGN262313:PGN262315 PQJ262313:PQJ262315 QAF262313:QAF262315 QKB262313:QKB262315 QTX262313:QTX262315 RDT262313:RDT262315 RNP262313:RNP262315 RXL262313:RXL262315 SHH262313:SHH262315 SRD262313:SRD262315 TAZ262313:TAZ262315 TKV262313:TKV262315 TUR262313:TUR262315 UEN262313:UEN262315 UOJ262313:UOJ262315 UYF262313:UYF262315 VIB262313:VIB262315 VRX262313:VRX262315 WBT262313:WBT262315 WLP262313:WLP262315 WVL262313:WVL262315 D327849:D327851 IZ327849:IZ327851 SV327849:SV327851 ACR327849:ACR327851 AMN327849:AMN327851 AWJ327849:AWJ327851 BGF327849:BGF327851 BQB327849:BQB327851 BZX327849:BZX327851 CJT327849:CJT327851 CTP327849:CTP327851 DDL327849:DDL327851 DNH327849:DNH327851 DXD327849:DXD327851 EGZ327849:EGZ327851 EQV327849:EQV327851 FAR327849:FAR327851 FKN327849:FKN327851 FUJ327849:FUJ327851 GEF327849:GEF327851 GOB327849:GOB327851 GXX327849:GXX327851 HHT327849:HHT327851 HRP327849:HRP327851 IBL327849:IBL327851 ILH327849:ILH327851 IVD327849:IVD327851 JEZ327849:JEZ327851 JOV327849:JOV327851 JYR327849:JYR327851 KIN327849:KIN327851 KSJ327849:KSJ327851 LCF327849:LCF327851 LMB327849:LMB327851 LVX327849:LVX327851 MFT327849:MFT327851 MPP327849:MPP327851 MZL327849:MZL327851 NJH327849:NJH327851 NTD327849:NTD327851 OCZ327849:OCZ327851 OMV327849:OMV327851 OWR327849:OWR327851 PGN327849:PGN327851 PQJ327849:PQJ327851 QAF327849:QAF327851 QKB327849:QKB327851 QTX327849:QTX327851 RDT327849:RDT327851 RNP327849:RNP327851 RXL327849:RXL327851 SHH327849:SHH327851 SRD327849:SRD327851 TAZ327849:TAZ327851 TKV327849:TKV327851 TUR327849:TUR327851 UEN327849:UEN327851 UOJ327849:UOJ327851 UYF327849:UYF327851 VIB327849:VIB327851 VRX327849:VRX327851 WBT327849:WBT327851 WLP327849:WLP327851 WVL327849:WVL327851 D393385:D393387 IZ393385:IZ393387 SV393385:SV393387 ACR393385:ACR393387 AMN393385:AMN393387 AWJ393385:AWJ393387 BGF393385:BGF393387 BQB393385:BQB393387 BZX393385:BZX393387 CJT393385:CJT393387 CTP393385:CTP393387 DDL393385:DDL393387 DNH393385:DNH393387 DXD393385:DXD393387 EGZ393385:EGZ393387 EQV393385:EQV393387 FAR393385:FAR393387 FKN393385:FKN393387 FUJ393385:FUJ393387 GEF393385:GEF393387 GOB393385:GOB393387 GXX393385:GXX393387 HHT393385:HHT393387 HRP393385:HRP393387 IBL393385:IBL393387 ILH393385:ILH393387 IVD393385:IVD393387 JEZ393385:JEZ393387 JOV393385:JOV393387 JYR393385:JYR393387 KIN393385:KIN393387 KSJ393385:KSJ393387 LCF393385:LCF393387 LMB393385:LMB393387 LVX393385:LVX393387 MFT393385:MFT393387 MPP393385:MPP393387 MZL393385:MZL393387 NJH393385:NJH393387 NTD393385:NTD393387 OCZ393385:OCZ393387 OMV393385:OMV393387 OWR393385:OWR393387 PGN393385:PGN393387 PQJ393385:PQJ393387 QAF393385:QAF393387 QKB393385:QKB393387 QTX393385:QTX393387 RDT393385:RDT393387 RNP393385:RNP393387 RXL393385:RXL393387 SHH393385:SHH393387 SRD393385:SRD393387 TAZ393385:TAZ393387 TKV393385:TKV393387 TUR393385:TUR393387 UEN393385:UEN393387 UOJ393385:UOJ393387 UYF393385:UYF393387 VIB393385:VIB393387 VRX393385:VRX393387 WBT393385:WBT393387 WLP393385:WLP393387 WVL393385:WVL393387 D458921:D458923 IZ458921:IZ458923 SV458921:SV458923 ACR458921:ACR458923 AMN458921:AMN458923 AWJ458921:AWJ458923 BGF458921:BGF458923 BQB458921:BQB458923 BZX458921:BZX458923 CJT458921:CJT458923 CTP458921:CTP458923 DDL458921:DDL458923 DNH458921:DNH458923 DXD458921:DXD458923 EGZ458921:EGZ458923 EQV458921:EQV458923 FAR458921:FAR458923 FKN458921:FKN458923 FUJ458921:FUJ458923 GEF458921:GEF458923 GOB458921:GOB458923 GXX458921:GXX458923 HHT458921:HHT458923 HRP458921:HRP458923 IBL458921:IBL458923 ILH458921:ILH458923 IVD458921:IVD458923 JEZ458921:JEZ458923 JOV458921:JOV458923 JYR458921:JYR458923 KIN458921:KIN458923 KSJ458921:KSJ458923 LCF458921:LCF458923 LMB458921:LMB458923 LVX458921:LVX458923 MFT458921:MFT458923 MPP458921:MPP458923 MZL458921:MZL458923 NJH458921:NJH458923 NTD458921:NTD458923 OCZ458921:OCZ458923 OMV458921:OMV458923 OWR458921:OWR458923 PGN458921:PGN458923 PQJ458921:PQJ458923 QAF458921:QAF458923 QKB458921:QKB458923 QTX458921:QTX458923 RDT458921:RDT458923 RNP458921:RNP458923 RXL458921:RXL458923 SHH458921:SHH458923 SRD458921:SRD458923 TAZ458921:TAZ458923 TKV458921:TKV458923 TUR458921:TUR458923 UEN458921:UEN458923 UOJ458921:UOJ458923 UYF458921:UYF458923 VIB458921:VIB458923 VRX458921:VRX458923 WBT458921:WBT458923 WLP458921:WLP458923 WVL458921:WVL458923 D524457:D524459 IZ524457:IZ524459 SV524457:SV524459 ACR524457:ACR524459 AMN524457:AMN524459 AWJ524457:AWJ524459 BGF524457:BGF524459 BQB524457:BQB524459 BZX524457:BZX524459 CJT524457:CJT524459 CTP524457:CTP524459 DDL524457:DDL524459 DNH524457:DNH524459 DXD524457:DXD524459 EGZ524457:EGZ524459 EQV524457:EQV524459 FAR524457:FAR524459 FKN524457:FKN524459 FUJ524457:FUJ524459 GEF524457:GEF524459 GOB524457:GOB524459 GXX524457:GXX524459 HHT524457:HHT524459 HRP524457:HRP524459 IBL524457:IBL524459 ILH524457:ILH524459 IVD524457:IVD524459 JEZ524457:JEZ524459 JOV524457:JOV524459 JYR524457:JYR524459 KIN524457:KIN524459 KSJ524457:KSJ524459 LCF524457:LCF524459 LMB524457:LMB524459 LVX524457:LVX524459 MFT524457:MFT524459 MPP524457:MPP524459 MZL524457:MZL524459 NJH524457:NJH524459 NTD524457:NTD524459 OCZ524457:OCZ524459 OMV524457:OMV524459 OWR524457:OWR524459 PGN524457:PGN524459 PQJ524457:PQJ524459 QAF524457:QAF524459 QKB524457:QKB524459 QTX524457:QTX524459 RDT524457:RDT524459 RNP524457:RNP524459 RXL524457:RXL524459 SHH524457:SHH524459 SRD524457:SRD524459 TAZ524457:TAZ524459 TKV524457:TKV524459 TUR524457:TUR524459 UEN524457:UEN524459 UOJ524457:UOJ524459 UYF524457:UYF524459 VIB524457:VIB524459 VRX524457:VRX524459 WBT524457:WBT524459 WLP524457:WLP524459 WVL524457:WVL524459 D589993:D589995 IZ589993:IZ589995 SV589993:SV589995 ACR589993:ACR589995 AMN589993:AMN589995 AWJ589993:AWJ589995 BGF589993:BGF589995 BQB589993:BQB589995 BZX589993:BZX589995 CJT589993:CJT589995 CTP589993:CTP589995 DDL589993:DDL589995 DNH589993:DNH589995 DXD589993:DXD589995 EGZ589993:EGZ589995 EQV589993:EQV589995 FAR589993:FAR589995 FKN589993:FKN589995 FUJ589993:FUJ589995 GEF589993:GEF589995 GOB589993:GOB589995 GXX589993:GXX589995 HHT589993:HHT589995 HRP589993:HRP589995 IBL589993:IBL589995 ILH589993:ILH589995 IVD589993:IVD589995 JEZ589993:JEZ589995 JOV589993:JOV589995 JYR589993:JYR589995 KIN589993:KIN589995 KSJ589993:KSJ589995 LCF589993:LCF589995 LMB589993:LMB589995 LVX589993:LVX589995 MFT589993:MFT589995 MPP589993:MPP589995 MZL589993:MZL589995 NJH589993:NJH589995 NTD589993:NTD589995 OCZ589993:OCZ589995 OMV589993:OMV589995 OWR589993:OWR589995 PGN589993:PGN589995 PQJ589993:PQJ589995 QAF589993:QAF589995 QKB589993:QKB589995 QTX589993:QTX589995 RDT589993:RDT589995 RNP589993:RNP589995 RXL589993:RXL589995 SHH589993:SHH589995 SRD589993:SRD589995 TAZ589993:TAZ589995 TKV589993:TKV589995 TUR589993:TUR589995 UEN589993:UEN589995 UOJ589993:UOJ589995 UYF589993:UYF589995 VIB589993:VIB589995 VRX589993:VRX589995 WBT589993:WBT589995 WLP589993:WLP589995 WVL589993:WVL589995 D655529:D655531 IZ655529:IZ655531 SV655529:SV655531 ACR655529:ACR655531 AMN655529:AMN655531 AWJ655529:AWJ655531 BGF655529:BGF655531 BQB655529:BQB655531 BZX655529:BZX655531 CJT655529:CJT655531 CTP655529:CTP655531 DDL655529:DDL655531 DNH655529:DNH655531 DXD655529:DXD655531 EGZ655529:EGZ655531 EQV655529:EQV655531 FAR655529:FAR655531 FKN655529:FKN655531 FUJ655529:FUJ655531 GEF655529:GEF655531 GOB655529:GOB655531 GXX655529:GXX655531 HHT655529:HHT655531 HRP655529:HRP655531 IBL655529:IBL655531 ILH655529:ILH655531 IVD655529:IVD655531 JEZ655529:JEZ655531 JOV655529:JOV655531 JYR655529:JYR655531 KIN655529:KIN655531 KSJ655529:KSJ655531 LCF655529:LCF655531 LMB655529:LMB655531 LVX655529:LVX655531 MFT655529:MFT655531 MPP655529:MPP655531 MZL655529:MZL655531 NJH655529:NJH655531 NTD655529:NTD655531 OCZ655529:OCZ655531 OMV655529:OMV655531 OWR655529:OWR655531 PGN655529:PGN655531 PQJ655529:PQJ655531 QAF655529:QAF655531 QKB655529:QKB655531 QTX655529:QTX655531 RDT655529:RDT655531 RNP655529:RNP655531 RXL655529:RXL655531 SHH655529:SHH655531 SRD655529:SRD655531 TAZ655529:TAZ655531 TKV655529:TKV655531 TUR655529:TUR655531 UEN655529:UEN655531 UOJ655529:UOJ655531 UYF655529:UYF655531 VIB655529:VIB655531 VRX655529:VRX655531 WBT655529:WBT655531 WLP655529:WLP655531 WVL655529:WVL655531 D721065:D721067 IZ721065:IZ721067 SV721065:SV721067 ACR721065:ACR721067 AMN721065:AMN721067 AWJ721065:AWJ721067 BGF721065:BGF721067 BQB721065:BQB721067 BZX721065:BZX721067 CJT721065:CJT721067 CTP721065:CTP721067 DDL721065:DDL721067 DNH721065:DNH721067 DXD721065:DXD721067 EGZ721065:EGZ721067 EQV721065:EQV721067 FAR721065:FAR721067 FKN721065:FKN721067 FUJ721065:FUJ721067 GEF721065:GEF721067 GOB721065:GOB721067 GXX721065:GXX721067 HHT721065:HHT721067 HRP721065:HRP721067 IBL721065:IBL721067 ILH721065:ILH721067 IVD721065:IVD721067 JEZ721065:JEZ721067 JOV721065:JOV721067 JYR721065:JYR721067 KIN721065:KIN721067 KSJ721065:KSJ721067 LCF721065:LCF721067 LMB721065:LMB721067 LVX721065:LVX721067 MFT721065:MFT721067 MPP721065:MPP721067 MZL721065:MZL721067 NJH721065:NJH721067 NTD721065:NTD721067 OCZ721065:OCZ721067 OMV721065:OMV721067 OWR721065:OWR721067 PGN721065:PGN721067 PQJ721065:PQJ721067 QAF721065:QAF721067 QKB721065:QKB721067 QTX721065:QTX721067 RDT721065:RDT721067 RNP721065:RNP721067 RXL721065:RXL721067 SHH721065:SHH721067 SRD721065:SRD721067 TAZ721065:TAZ721067 TKV721065:TKV721067 TUR721065:TUR721067 UEN721065:UEN721067 UOJ721065:UOJ721067 UYF721065:UYF721067 VIB721065:VIB721067 VRX721065:VRX721067 WBT721065:WBT721067 WLP721065:WLP721067 WVL721065:WVL721067 D786601:D786603 IZ786601:IZ786603 SV786601:SV786603 ACR786601:ACR786603 AMN786601:AMN786603 AWJ786601:AWJ786603 BGF786601:BGF786603 BQB786601:BQB786603 BZX786601:BZX786603 CJT786601:CJT786603 CTP786601:CTP786603 DDL786601:DDL786603 DNH786601:DNH786603 DXD786601:DXD786603 EGZ786601:EGZ786603 EQV786601:EQV786603 FAR786601:FAR786603 FKN786601:FKN786603 FUJ786601:FUJ786603 GEF786601:GEF786603 GOB786601:GOB786603 GXX786601:GXX786603 HHT786601:HHT786603 HRP786601:HRP786603 IBL786601:IBL786603 ILH786601:ILH786603 IVD786601:IVD786603 JEZ786601:JEZ786603 JOV786601:JOV786603 JYR786601:JYR786603 KIN786601:KIN786603 KSJ786601:KSJ786603 LCF786601:LCF786603 LMB786601:LMB786603 LVX786601:LVX786603 MFT786601:MFT786603 MPP786601:MPP786603 MZL786601:MZL786603 NJH786601:NJH786603 NTD786601:NTD786603 OCZ786601:OCZ786603 OMV786601:OMV786603 OWR786601:OWR786603 PGN786601:PGN786603 PQJ786601:PQJ786603 QAF786601:QAF786603 QKB786601:QKB786603 QTX786601:QTX786603 RDT786601:RDT786603 RNP786601:RNP786603 RXL786601:RXL786603 SHH786601:SHH786603 SRD786601:SRD786603 TAZ786601:TAZ786603 TKV786601:TKV786603 TUR786601:TUR786603 UEN786601:UEN786603 UOJ786601:UOJ786603 UYF786601:UYF786603 VIB786601:VIB786603 VRX786601:VRX786603 WBT786601:WBT786603 WLP786601:WLP786603 WVL786601:WVL786603 D852137:D852139 IZ852137:IZ852139 SV852137:SV852139 ACR852137:ACR852139 AMN852137:AMN852139 AWJ852137:AWJ852139 BGF852137:BGF852139 BQB852137:BQB852139 BZX852137:BZX852139 CJT852137:CJT852139 CTP852137:CTP852139 DDL852137:DDL852139 DNH852137:DNH852139 DXD852137:DXD852139 EGZ852137:EGZ852139 EQV852137:EQV852139 FAR852137:FAR852139 FKN852137:FKN852139 FUJ852137:FUJ852139 GEF852137:GEF852139 GOB852137:GOB852139 GXX852137:GXX852139 HHT852137:HHT852139 HRP852137:HRP852139 IBL852137:IBL852139 ILH852137:ILH852139 IVD852137:IVD852139 JEZ852137:JEZ852139 JOV852137:JOV852139 JYR852137:JYR852139 KIN852137:KIN852139 KSJ852137:KSJ852139 LCF852137:LCF852139 LMB852137:LMB852139 LVX852137:LVX852139 MFT852137:MFT852139 MPP852137:MPP852139 MZL852137:MZL852139 NJH852137:NJH852139 NTD852137:NTD852139 OCZ852137:OCZ852139 OMV852137:OMV852139 OWR852137:OWR852139 PGN852137:PGN852139 PQJ852137:PQJ852139 QAF852137:QAF852139 QKB852137:QKB852139 QTX852137:QTX852139 RDT852137:RDT852139 RNP852137:RNP852139 RXL852137:RXL852139 SHH852137:SHH852139 SRD852137:SRD852139 TAZ852137:TAZ852139 TKV852137:TKV852139 TUR852137:TUR852139 UEN852137:UEN852139 UOJ852137:UOJ852139 UYF852137:UYF852139 VIB852137:VIB852139 VRX852137:VRX852139 WBT852137:WBT852139 WLP852137:WLP852139 WVL852137:WVL852139 D917673:D917675 IZ917673:IZ917675 SV917673:SV917675 ACR917673:ACR917675 AMN917673:AMN917675 AWJ917673:AWJ917675 BGF917673:BGF917675 BQB917673:BQB917675 BZX917673:BZX917675 CJT917673:CJT917675 CTP917673:CTP917675 DDL917673:DDL917675 DNH917673:DNH917675 DXD917673:DXD917675 EGZ917673:EGZ917675 EQV917673:EQV917675 FAR917673:FAR917675 FKN917673:FKN917675 FUJ917673:FUJ917675 GEF917673:GEF917675 GOB917673:GOB917675 GXX917673:GXX917675 HHT917673:HHT917675 HRP917673:HRP917675 IBL917673:IBL917675 ILH917673:ILH917675 IVD917673:IVD917675 JEZ917673:JEZ917675 JOV917673:JOV917675 JYR917673:JYR917675 KIN917673:KIN917675 KSJ917673:KSJ917675 LCF917673:LCF917675 LMB917673:LMB917675 LVX917673:LVX917675 MFT917673:MFT917675 MPP917673:MPP917675 MZL917673:MZL917675 NJH917673:NJH917675 NTD917673:NTD917675 OCZ917673:OCZ917675 OMV917673:OMV917675 OWR917673:OWR917675 PGN917673:PGN917675 PQJ917673:PQJ917675 QAF917673:QAF917675 QKB917673:QKB917675 QTX917673:QTX917675 RDT917673:RDT917675 RNP917673:RNP917675 RXL917673:RXL917675 SHH917673:SHH917675 SRD917673:SRD917675 TAZ917673:TAZ917675 TKV917673:TKV917675 TUR917673:TUR917675 UEN917673:UEN917675 UOJ917673:UOJ917675 UYF917673:UYF917675 VIB917673:VIB917675 VRX917673:VRX917675 WBT917673:WBT917675 WLP917673:WLP917675 WVL917673:WVL917675 D983209:D983211 IZ983209:IZ983211 SV983209:SV983211 ACR983209:ACR983211 AMN983209:AMN983211 AWJ983209:AWJ983211 BGF983209:BGF983211 BQB983209:BQB983211 BZX983209:BZX983211 CJT983209:CJT983211 CTP983209:CTP983211 DDL983209:DDL983211 DNH983209:DNH983211 DXD983209:DXD983211 EGZ983209:EGZ983211 EQV983209:EQV983211 FAR983209:FAR983211 FKN983209:FKN983211 FUJ983209:FUJ983211 GEF983209:GEF983211 GOB983209:GOB983211 GXX983209:GXX983211 HHT983209:HHT983211 HRP983209:HRP983211 IBL983209:IBL983211 ILH983209:ILH983211 IVD983209:IVD983211 JEZ983209:JEZ983211 JOV983209:JOV983211 JYR983209:JYR983211 KIN983209:KIN983211 KSJ983209:KSJ983211 LCF983209:LCF983211 LMB983209:LMB983211 LVX983209:LVX983211 MFT983209:MFT983211 MPP983209:MPP983211 MZL983209:MZL983211 NJH983209:NJH983211 NTD983209:NTD983211 OCZ983209:OCZ983211 OMV983209:OMV983211 OWR983209:OWR983211 PGN983209:PGN983211 PQJ983209:PQJ983211 QAF983209:QAF983211 QKB983209:QKB983211 QTX983209:QTX983211 RDT983209:RDT983211 RNP983209:RNP983211 RXL983209:RXL983211 SHH983209:SHH983211 SRD983209:SRD983211 TAZ983209:TAZ983211 TKV983209:TKV983211 TUR983209:TUR983211 UEN983209:UEN983211 UOJ983209:UOJ983211 UYF983209:UYF983211 VIB983209:VIB983211 VRX983209:VRX983211 WBT983209:WBT983211 WLP983209:WLP983211 WVL983209:WVL983211 D231 IZ231 SV231 ACR231 AMN231 AWJ231 BGF231 BQB231 BZX231 CJT231 CTP231 DDL231 DNH231 DXD231 EGZ231 EQV231 FAR231 FKN231 FUJ231 GEF231 GOB231 GXX231 HHT231 HRP231 IBL231 ILH231 IVD231 JEZ231 JOV231 JYR231 KIN231 KSJ231 LCF231 LMB231 LVX231 MFT231 MPP231 MZL231 NJH231 NTD231 OCZ231 OMV231 OWR231 PGN231 PQJ231 QAF231 QKB231 QTX231 RDT231 RNP231 RXL231 SHH231 SRD231 TAZ231 TKV231 TUR231 UEN231 UOJ231 UYF231 VIB231 VRX231 WBT231 WLP231 WVL231 D65767 IZ65767 SV65767 ACR65767 AMN65767 AWJ65767 BGF65767 BQB65767 BZX65767 CJT65767 CTP65767 DDL65767 DNH65767 DXD65767 EGZ65767 EQV65767 FAR65767 FKN65767 FUJ65767 GEF65767 GOB65767 GXX65767 HHT65767 HRP65767 IBL65767 ILH65767 IVD65767 JEZ65767 JOV65767 JYR65767 KIN65767 KSJ65767 LCF65767 LMB65767 LVX65767 MFT65767 MPP65767 MZL65767 NJH65767 NTD65767 OCZ65767 OMV65767 OWR65767 PGN65767 PQJ65767 QAF65767 QKB65767 QTX65767 RDT65767 RNP65767 RXL65767 SHH65767 SRD65767 TAZ65767 TKV65767 TUR65767 UEN65767 UOJ65767 UYF65767 VIB65767 VRX65767 WBT65767 WLP65767 WVL65767 D131303 IZ131303 SV131303 ACR131303 AMN131303 AWJ131303 BGF131303 BQB131303 BZX131303 CJT131303 CTP131303 DDL131303 DNH131303 DXD131303 EGZ131303 EQV131303 FAR131303 FKN131303 FUJ131303 GEF131303 GOB131303 GXX131303 HHT131303 HRP131303 IBL131303 ILH131303 IVD131303 JEZ131303 JOV131303 JYR131303 KIN131303 KSJ131303 LCF131303 LMB131303 LVX131303 MFT131303 MPP131303 MZL131303 NJH131303 NTD131303 OCZ131303 OMV131303 OWR131303 PGN131303 PQJ131303 QAF131303 QKB131303 QTX131303 RDT131303 RNP131303 RXL131303 SHH131303 SRD131303 TAZ131303 TKV131303 TUR131303 UEN131303 UOJ131303 UYF131303 VIB131303 VRX131303 WBT131303 WLP131303 WVL131303 D196839 IZ196839 SV196839 ACR196839 AMN196839 AWJ196839 BGF196839 BQB196839 BZX196839 CJT196839 CTP196839 DDL196839 DNH196839 DXD196839 EGZ196839 EQV196839 FAR196839 FKN196839 FUJ196839 GEF196839 GOB196839 GXX196839 HHT196839 HRP196839 IBL196839 ILH196839 IVD196839 JEZ196839 JOV196839 JYR196839 KIN196839 KSJ196839 LCF196839 LMB196839 LVX196839 MFT196839 MPP196839 MZL196839 NJH196839 NTD196839 OCZ196839 OMV196839 OWR196839 PGN196839 PQJ196839 QAF196839 QKB196839 QTX196839 RDT196839 RNP196839 RXL196839 SHH196839 SRD196839 TAZ196839 TKV196839 TUR196839 UEN196839 UOJ196839 UYF196839 VIB196839 VRX196839 WBT196839 WLP196839 WVL196839 D262375 IZ262375 SV262375 ACR262375 AMN262375 AWJ262375 BGF262375 BQB262375 BZX262375 CJT262375 CTP262375 DDL262375 DNH262375 DXD262375 EGZ262375 EQV262375 FAR262375 FKN262375 FUJ262375 GEF262375 GOB262375 GXX262375 HHT262375 HRP262375 IBL262375 ILH262375 IVD262375 JEZ262375 JOV262375 JYR262375 KIN262375 KSJ262375 LCF262375 LMB262375 LVX262375 MFT262375 MPP262375 MZL262375 NJH262375 NTD262375 OCZ262375 OMV262375 OWR262375 PGN262375 PQJ262375 QAF262375 QKB262375 QTX262375 RDT262375 RNP262375 RXL262375 SHH262375 SRD262375 TAZ262375 TKV262375 TUR262375 UEN262375 UOJ262375 UYF262375 VIB262375 VRX262375 WBT262375 WLP262375 WVL262375 D327911 IZ327911 SV327911 ACR327911 AMN327911 AWJ327911 BGF327911 BQB327911 BZX327911 CJT327911 CTP327911 DDL327911 DNH327911 DXD327911 EGZ327911 EQV327911 FAR327911 FKN327911 FUJ327911 GEF327911 GOB327911 GXX327911 HHT327911 HRP327911 IBL327911 ILH327911 IVD327911 JEZ327911 JOV327911 JYR327911 KIN327911 KSJ327911 LCF327911 LMB327911 LVX327911 MFT327911 MPP327911 MZL327911 NJH327911 NTD327911 OCZ327911 OMV327911 OWR327911 PGN327911 PQJ327911 QAF327911 QKB327911 QTX327911 RDT327911 RNP327911 RXL327911 SHH327911 SRD327911 TAZ327911 TKV327911 TUR327911 UEN327911 UOJ327911 UYF327911 VIB327911 VRX327911 WBT327911 WLP327911 WVL327911 D393447 IZ393447 SV393447 ACR393447 AMN393447 AWJ393447 BGF393447 BQB393447 BZX393447 CJT393447 CTP393447 DDL393447 DNH393447 DXD393447 EGZ393447 EQV393447 FAR393447 FKN393447 FUJ393447 GEF393447 GOB393447 GXX393447 HHT393447 HRP393447 IBL393447 ILH393447 IVD393447 JEZ393447 JOV393447 JYR393447 KIN393447 KSJ393447 LCF393447 LMB393447 LVX393447 MFT393447 MPP393447 MZL393447 NJH393447 NTD393447 OCZ393447 OMV393447 OWR393447 PGN393447 PQJ393447 QAF393447 QKB393447 QTX393447 RDT393447 RNP393447 RXL393447 SHH393447 SRD393447 TAZ393447 TKV393447 TUR393447 UEN393447 UOJ393447 UYF393447 VIB393447 VRX393447 WBT393447 WLP393447 WVL393447 D458983 IZ458983 SV458983 ACR458983 AMN458983 AWJ458983 BGF458983 BQB458983 BZX458983 CJT458983 CTP458983 DDL458983 DNH458983 DXD458983 EGZ458983 EQV458983 FAR458983 FKN458983 FUJ458983 GEF458983 GOB458983 GXX458983 HHT458983 HRP458983 IBL458983 ILH458983 IVD458983 JEZ458983 JOV458983 JYR458983 KIN458983 KSJ458983 LCF458983 LMB458983 LVX458983 MFT458983 MPP458983 MZL458983 NJH458983 NTD458983 OCZ458983 OMV458983 OWR458983 PGN458983 PQJ458983 QAF458983 QKB458983 QTX458983 RDT458983 RNP458983 RXL458983 SHH458983 SRD458983 TAZ458983 TKV458983 TUR458983 UEN458983 UOJ458983 UYF458983 VIB458983 VRX458983 WBT458983 WLP458983 WVL458983 D524519 IZ524519 SV524519 ACR524519 AMN524519 AWJ524519 BGF524519 BQB524519 BZX524519 CJT524519 CTP524519 DDL524519 DNH524519 DXD524519 EGZ524519 EQV524519 FAR524519 FKN524519 FUJ524519 GEF524519 GOB524519 GXX524519 HHT524519 HRP524519 IBL524519 ILH524519 IVD524519 JEZ524519 JOV524519 JYR524519 KIN524519 KSJ524519 LCF524519 LMB524519 LVX524519 MFT524519 MPP524519 MZL524519 NJH524519 NTD524519 OCZ524519 OMV524519 OWR524519 PGN524519 PQJ524519 QAF524519 QKB524519 QTX524519 RDT524519 RNP524519 RXL524519 SHH524519 SRD524519 TAZ524519 TKV524519 TUR524519 UEN524519 UOJ524519 UYF524519 VIB524519 VRX524519 WBT524519 WLP524519 WVL524519 D590055 IZ590055 SV590055 ACR590055 AMN590055 AWJ590055 BGF590055 BQB590055 BZX590055 CJT590055 CTP590055 DDL590055 DNH590055 DXD590055 EGZ590055 EQV590055 FAR590055 FKN590055 FUJ590055 GEF590055 GOB590055 GXX590055 HHT590055 HRP590055 IBL590055 ILH590055 IVD590055 JEZ590055 JOV590055 JYR590055 KIN590055 KSJ590055 LCF590055 LMB590055 LVX590055 MFT590055 MPP590055 MZL590055 NJH590055 NTD590055 OCZ590055 OMV590055 OWR590055 PGN590055 PQJ590055 QAF590055 QKB590055 QTX590055 RDT590055 RNP590055 RXL590055 SHH590055 SRD590055 TAZ590055 TKV590055 TUR590055 UEN590055 UOJ590055 UYF590055 VIB590055 VRX590055 WBT590055 WLP590055 WVL590055 D655591 IZ655591 SV655591 ACR655591 AMN655591 AWJ655591 BGF655591 BQB655591 BZX655591 CJT655591 CTP655591 DDL655591 DNH655591 DXD655591 EGZ655591 EQV655591 FAR655591 FKN655591 FUJ655591 GEF655591 GOB655591 GXX655591 HHT655591 HRP655591 IBL655591 ILH655591 IVD655591 JEZ655591 JOV655591 JYR655591 KIN655591 KSJ655591 LCF655591 LMB655591 LVX655591 MFT655591 MPP655591 MZL655591 NJH655591 NTD655591 OCZ655591 OMV655591 OWR655591 PGN655591 PQJ655591 QAF655591 QKB655591 QTX655591 RDT655591 RNP655591 RXL655591 SHH655591 SRD655591 TAZ655591 TKV655591 TUR655591 UEN655591 UOJ655591 UYF655591 VIB655591 VRX655591 WBT655591 WLP655591 WVL655591 D721127 IZ721127 SV721127 ACR721127 AMN721127 AWJ721127 BGF721127 BQB721127 BZX721127 CJT721127 CTP721127 DDL721127 DNH721127 DXD721127 EGZ721127 EQV721127 FAR721127 FKN721127 FUJ721127 GEF721127 GOB721127 GXX721127 HHT721127 HRP721127 IBL721127 ILH721127 IVD721127 JEZ721127 JOV721127 JYR721127 KIN721127 KSJ721127 LCF721127 LMB721127 LVX721127 MFT721127 MPP721127 MZL721127 NJH721127 NTD721127 OCZ721127 OMV721127 OWR721127 PGN721127 PQJ721127 QAF721127 QKB721127 QTX721127 RDT721127 RNP721127 RXL721127 SHH721127 SRD721127 TAZ721127 TKV721127 TUR721127 UEN721127 UOJ721127 UYF721127 VIB721127 VRX721127 WBT721127 WLP721127 WVL721127 D786663 IZ786663 SV786663 ACR786663 AMN786663 AWJ786663 BGF786663 BQB786663 BZX786663 CJT786663 CTP786663 DDL786663 DNH786663 DXD786663 EGZ786663 EQV786663 FAR786663 FKN786663 FUJ786663 GEF786663 GOB786663 GXX786663 HHT786663 HRP786663 IBL786663 ILH786663 IVD786663 JEZ786663 JOV786663 JYR786663 KIN786663 KSJ786663 LCF786663 LMB786663 LVX786663 MFT786663 MPP786663 MZL786663 NJH786663 NTD786663 OCZ786663 OMV786663 OWR786663 PGN786663 PQJ786663 QAF786663 QKB786663 QTX786663 RDT786663 RNP786663 RXL786663 SHH786663 SRD786663 TAZ786663 TKV786663 TUR786663 UEN786663 UOJ786663 UYF786663 VIB786663 VRX786663 WBT786663 WLP786663 WVL786663 D852199 IZ852199 SV852199 ACR852199 AMN852199 AWJ852199 BGF852199 BQB852199 BZX852199 CJT852199 CTP852199 DDL852199 DNH852199 DXD852199 EGZ852199 EQV852199 FAR852199 FKN852199 FUJ852199 GEF852199 GOB852199 GXX852199 HHT852199 HRP852199 IBL852199 ILH852199 IVD852199 JEZ852199 JOV852199 JYR852199 KIN852199 KSJ852199 LCF852199 LMB852199 LVX852199 MFT852199 MPP852199 MZL852199 NJH852199 NTD852199 OCZ852199 OMV852199 OWR852199 PGN852199 PQJ852199 QAF852199 QKB852199 QTX852199 RDT852199 RNP852199 RXL852199 SHH852199 SRD852199 TAZ852199 TKV852199 TUR852199 UEN852199 UOJ852199 UYF852199 VIB852199 VRX852199 WBT852199 WLP852199 WVL852199 D917735 IZ917735 SV917735 ACR917735 AMN917735 AWJ917735 BGF917735 BQB917735 BZX917735 CJT917735 CTP917735 DDL917735 DNH917735 DXD917735 EGZ917735 EQV917735 FAR917735 FKN917735 FUJ917735 GEF917735 GOB917735 GXX917735 HHT917735 HRP917735 IBL917735 ILH917735 IVD917735 JEZ917735 JOV917735 JYR917735 KIN917735 KSJ917735 LCF917735 LMB917735 LVX917735 MFT917735 MPP917735 MZL917735 NJH917735 NTD917735 OCZ917735 OMV917735 OWR917735 PGN917735 PQJ917735 QAF917735 QKB917735 QTX917735 RDT917735 RNP917735 RXL917735 SHH917735 SRD917735 TAZ917735 TKV917735 TUR917735 UEN917735 UOJ917735 UYF917735 VIB917735 VRX917735 WBT917735 WLP917735 WVL917735 D983271 IZ983271 SV983271 ACR983271 AMN983271 AWJ983271 BGF983271 BQB983271 BZX983271 CJT983271 CTP983271 DDL983271 DNH983271 DXD983271 EGZ983271 EQV983271 FAR983271 FKN983271 FUJ983271 GEF983271 GOB983271 GXX983271 HHT983271 HRP983271 IBL983271 ILH983271 IVD983271 JEZ983271 JOV983271 JYR983271 KIN983271 KSJ983271 LCF983271 LMB983271 LVX983271 MFT983271 MPP983271 MZL983271 NJH983271 NTD983271 OCZ983271 OMV983271 OWR983271 PGN983271 PQJ983271 QAF983271 QKB983271 QTX983271 RDT983271 RNP983271 RXL983271 SHH983271 SRD983271 TAZ983271 TKV983271 TUR983271 UEN983271 UOJ983271 UYF983271 VIB983271 VRX983271 WBT983271 WLP983271 WVL983271" xr:uid="{C27755A6-AA83-4F7D-B0A9-F8D2845EB52A}">
      <formula1>5</formula1>
      <formula2>5400</formula2>
    </dataValidation>
  </dataValidations>
  <pageMargins left="0.75" right="0.75" top="1" bottom="1" header="0.5" footer="0.5"/>
  <pageSetup orientation="portrait"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7DBE-DCCE-4627-81AD-E6D23D4E6878}">
  <sheetPr>
    <tabColor indexed="11"/>
  </sheetPr>
  <dimension ref="B2:T229"/>
  <sheetViews>
    <sheetView showGridLines="0" zoomScale="55" zoomScaleNormal="55" workbookViewId="0">
      <selection activeCell="R246" sqref="R246"/>
    </sheetView>
  </sheetViews>
  <sheetFormatPr defaultRowHeight="24.95" customHeight="1" x14ac:dyDescent="0.2"/>
  <cols>
    <col min="1" max="1" width="9.140625" style="138"/>
    <col min="2" max="2" width="45.5703125" style="138" customWidth="1"/>
    <col min="3" max="3" width="25.85546875" style="138" customWidth="1"/>
    <col min="4" max="18" width="15.7109375" style="138" customWidth="1"/>
    <col min="19" max="19" width="42" style="138" customWidth="1"/>
    <col min="20" max="20" width="15.140625" style="138" customWidth="1"/>
    <col min="21" max="257" width="9.140625" style="138"/>
    <col min="258" max="258" width="34.7109375" style="138" customWidth="1"/>
    <col min="259" max="259" width="20.85546875" style="138" customWidth="1"/>
    <col min="260" max="261" width="10.7109375" style="138" customWidth="1"/>
    <col min="262" max="262" width="11.5703125" style="138" customWidth="1"/>
    <col min="263" max="263" width="11" style="138" customWidth="1"/>
    <col min="264" max="264" width="11.140625" style="138" customWidth="1"/>
    <col min="265" max="265" width="11" style="138" customWidth="1"/>
    <col min="266" max="266" width="11.140625" style="138" customWidth="1"/>
    <col min="267" max="268" width="10.7109375" style="138" customWidth="1"/>
    <col min="269" max="270" width="10.85546875" style="138" customWidth="1"/>
    <col min="271" max="271" width="11" style="138" customWidth="1"/>
    <col min="272" max="272" width="13.28515625" style="138" bestFit="1" customWidth="1"/>
    <col min="273" max="273" width="11.5703125" style="138" bestFit="1" customWidth="1"/>
    <col min="274" max="274" width="13.85546875" style="138" bestFit="1" customWidth="1"/>
    <col min="275" max="275" width="16" style="138" bestFit="1" customWidth="1"/>
    <col min="276" max="276" width="15.140625" style="138" customWidth="1"/>
    <col min="277" max="513" width="9.140625" style="138"/>
    <col min="514" max="514" width="34.7109375" style="138" customWidth="1"/>
    <col min="515" max="515" width="20.85546875" style="138" customWidth="1"/>
    <col min="516" max="517" width="10.7109375" style="138" customWidth="1"/>
    <col min="518" max="518" width="11.5703125" style="138" customWidth="1"/>
    <col min="519" max="519" width="11" style="138" customWidth="1"/>
    <col min="520" max="520" width="11.140625" style="138" customWidth="1"/>
    <col min="521" max="521" width="11" style="138" customWidth="1"/>
    <col min="522" max="522" width="11.140625" style="138" customWidth="1"/>
    <col min="523" max="524" width="10.7109375" style="138" customWidth="1"/>
    <col min="525" max="526" width="10.85546875" style="138" customWidth="1"/>
    <col min="527" max="527" width="11" style="138" customWidth="1"/>
    <col min="528" max="528" width="13.28515625" style="138" bestFit="1" customWidth="1"/>
    <col min="529" max="529" width="11.5703125" style="138" bestFit="1" customWidth="1"/>
    <col min="530" max="530" width="13.85546875" style="138" bestFit="1" customWidth="1"/>
    <col min="531" max="531" width="16" style="138" bestFit="1" customWidth="1"/>
    <col min="532" max="532" width="15.140625" style="138" customWidth="1"/>
    <col min="533" max="769" width="9.140625" style="138"/>
    <col min="770" max="770" width="34.7109375" style="138" customWidth="1"/>
    <col min="771" max="771" width="20.85546875" style="138" customWidth="1"/>
    <col min="772" max="773" width="10.7109375" style="138" customWidth="1"/>
    <col min="774" max="774" width="11.5703125" style="138" customWidth="1"/>
    <col min="775" max="775" width="11" style="138" customWidth="1"/>
    <col min="776" max="776" width="11.140625" style="138" customWidth="1"/>
    <col min="777" max="777" width="11" style="138" customWidth="1"/>
    <col min="778" max="778" width="11.140625" style="138" customWidth="1"/>
    <col min="779" max="780" width="10.7109375" style="138" customWidth="1"/>
    <col min="781" max="782" width="10.85546875" style="138" customWidth="1"/>
    <col min="783" max="783" width="11" style="138" customWidth="1"/>
    <col min="784" max="784" width="13.28515625" style="138" bestFit="1" customWidth="1"/>
    <col min="785" max="785" width="11.5703125" style="138" bestFit="1" customWidth="1"/>
    <col min="786" max="786" width="13.85546875" style="138" bestFit="1" customWidth="1"/>
    <col min="787" max="787" width="16" style="138" bestFit="1" customWidth="1"/>
    <col min="788" max="788" width="15.140625" style="138" customWidth="1"/>
    <col min="789" max="1025" width="9.140625" style="138"/>
    <col min="1026" max="1026" width="34.7109375" style="138" customWidth="1"/>
    <col min="1027" max="1027" width="20.85546875" style="138" customWidth="1"/>
    <col min="1028" max="1029" width="10.7109375" style="138" customWidth="1"/>
    <col min="1030" max="1030" width="11.5703125" style="138" customWidth="1"/>
    <col min="1031" max="1031" width="11" style="138" customWidth="1"/>
    <col min="1032" max="1032" width="11.140625" style="138" customWidth="1"/>
    <col min="1033" max="1033" width="11" style="138" customWidth="1"/>
    <col min="1034" max="1034" width="11.140625" style="138" customWidth="1"/>
    <col min="1035" max="1036" width="10.7109375" style="138" customWidth="1"/>
    <col min="1037" max="1038" width="10.85546875" style="138" customWidth="1"/>
    <col min="1039" max="1039" width="11" style="138" customWidth="1"/>
    <col min="1040" max="1040" width="13.28515625" style="138" bestFit="1" customWidth="1"/>
    <col min="1041" max="1041" width="11.5703125" style="138" bestFit="1" customWidth="1"/>
    <col min="1042" max="1042" width="13.85546875" style="138" bestFit="1" customWidth="1"/>
    <col min="1043" max="1043" width="16" style="138" bestFit="1" customWidth="1"/>
    <col min="1044" max="1044" width="15.140625" style="138" customWidth="1"/>
    <col min="1045" max="1281" width="9.140625" style="138"/>
    <col min="1282" max="1282" width="34.7109375" style="138" customWidth="1"/>
    <col min="1283" max="1283" width="20.85546875" style="138" customWidth="1"/>
    <col min="1284" max="1285" width="10.7109375" style="138" customWidth="1"/>
    <col min="1286" max="1286" width="11.5703125" style="138" customWidth="1"/>
    <col min="1287" max="1287" width="11" style="138" customWidth="1"/>
    <col min="1288" max="1288" width="11.140625" style="138" customWidth="1"/>
    <col min="1289" max="1289" width="11" style="138" customWidth="1"/>
    <col min="1290" max="1290" width="11.140625" style="138" customWidth="1"/>
    <col min="1291" max="1292" width="10.7109375" style="138" customWidth="1"/>
    <col min="1293" max="1294" width="10.85546875" style="138" customWidth="1"/>
    <col min="1295" max="1295" width="11" style="138" customWidth="1"/>
    <col min="1296" max="1296" width="13.28515625" style="138" bestFit="1" customWidth="1"/>
    <col min="1297" max="1297" width="11.5703125" style="138" bestFit="1" customWidth="1"/>
    <col min="1298" max="1298" width="13.85546875" style="138" bestFit="1" customWidth="1"/>
    <col min="1299" max="1299" width="16" style="138" bestFit="1" customWidth="1"/>
    <col min="1300" max="1300" width="15.140625" style="138" customWidth="1"/>
    <col min="1301" max="1537" width="9.140625" style="138"/>
    <col min="1538" max="1538" width="34.7109375" style="138" customWidth="1"/>
    <col min="1539" max="1539" width="20.85546875" style="138" customWidth="1"/>
    <col min="1540" max="1541" width="10.7109375" style="138" customWidth="1"/>
    <col min="1542" max="1542" width="11.5703125" style="138" customWidth="1"/>
    <col min="1543" max="1543" width="11" style="138" customWidth="1"/>
    <col min="1544" max="1544" width="11.140625" style="138" customWidth="1"/>
    <col min="1545" max="1545" width="11" style="138" customWidth="1"/>
    <col min="1546" max="1546" width="11.140625" style="138" customWidth="1"/>
    <col min="1547" max="1548" width="10.7109375" style="138" customWidth="1"/>
    <col min="1549" max="1550" width="10.85546875" style="138" customWidth="1"/>
    <col min="1551" max="1551" width="11" style="138" customWidth="1"/>
    <col min="1552" max="1552" width="13.28515625" style="138" bestFit="1" customWidth="1"/>
    <col min="1553" max="1553" width="11.5703125" style="138" bestFit="1" customWidth="1"/>
    <col min="1554" max="1554" width="13.85546875" style="138" bestFit="1" customWidth="1"/>
    <col min="1555" max="1555" width="16" style="138" bestFit="1" customWidth="1"/>
    <col min="1556" max="1556" width="15.140625" style="138" customWidth="1"/>
    <col min="1557" max="1793" width="9.140625" style="138"/>
    <col min="1794" max="1794" width="34.7109375" style="138" customWidth="1"/>
    <col min="1795" max="1795" width="20.85546875" style="138" customWidth="1"/>
    <col min="1796" max="1797" width="10.7109375" style="138" customWidth="1"/>
    <col min="1798" max="1798" width="11.5703125" style="138" customWidth="1"/>
    <col min="1799" max="1799" width="11" style="138" customWidth="1"/>
    <col min="1800" max="1800" width="11.140625" style="138" customWidth="1"/>
    <col min="1801" max="1801" width="11" style="138" customWidth="1"/>
    <col min="1802" max="1802" width="11.140625" style="138" customWidth="1"/>
    <col min="1803" max="1804" width="10.7109375" style="138" customWidth="1"/>
    <col min="1805" max="1806" width="10.85546875" style="138" customWidth="1"/>
    <col min="1807" max="1807" width="11" style="138" customWidth="1"/>
    <col min="1808" max="1808" width="13.28515625" style="138" bestFit="1" customWidth="1"/>
    <col min="1809" max="1809" width="11.5703125" style="138" bestFit="1" customWidth="1"/>
    <col min="1810" max="1810" width="13.85546875" style="138" bestFit="1" customWidth="1"/>
    <col min="1811" max="1811" width="16" style="138" bestFit="1" customWidth="1"/>
    <col min="1812" max="1812" width="15.140625" style="138" customWidth="1"/>
    <col min="1813" max="2049" width="9.140625" style="138"/>
    <col min="2050" max="2050" width="34.7109375" style="138" customWidth="1"/>
    <col min="2051" max="2051" width="20.85546875" style="138" customWidth="1"/>
    <col min="2052" max="2053" width="10.7109375" style="138" customWidth="1"/>
    <col min="2054" max="2054" width="11.5703125" style="138" customWidth="1"/>
    <col min="2055" max="2055" width="11" style="138" customWidth="1"/>
    <col min="2056" max="2056" width="11.140625" style="138" customWidth="1"/>
    <col min="2057" max="2057" width="11" style="138" customWidth="1"/>
    <col min="2058" max="2058" width="11.140625" style="138" customWidth="1"/>
    <col min="2059" max="2060" width="10.7109375" style="138" customWidth="1"/>
    <col min="2061" max="2062" width="10.85546875" style="138" customWidth="1"/>
    <col min="2063" max="2063" width="11" style="138" customWidth="1"/>
    <col min="2064" max="2064" width="13.28515625" style="138" bestFit="1" customWidth="1"/>
    <col min="2065" max="2065" width="11.5703125" style="138" bestFit="1" customWidth="1"/>
    <col min="2066" max="2066" width="13.85546875" style="138" bestFit="1" customWidth="1"/>
    <col min="2067" max="2067" width="16" style="138" bestFit="1" customWidth="1"/>
    <col min="2068" max="2068" width="15.140625" style="138" customWidth="1"/>
    <col min="2069" max="2305" width="9.140625" style="138"/>
    <col min="2306" max="2306" width="34.7109375" style="138" customWidth="1"/>
    <col min="2307" max="2307" width="20.85546875" style="138" customWidth="1"/>
    <col min="2308" max="2309" width="10.7109375" style="138" customWidth="1"/>
    <col min="2310" max="2310" width="11.5703125" style="138" customWidth="1"/>
    <col min="2311" max="2311" width="11" style="138" customWidth="1"/>
    <col min="2312" max="2312" width="11.140625" style="138" customWidth="1"/>
    <col min="2313" max="2313" width="11" style="138" customWidth="1"/>
    <col min="2314" max="2314" width="11.140625" style="138" customWidth="1"/>
    <col min="2315" max="2316" width="10.7109375" style="138" customWidth="1"/>
    <col min="2317" max="2318" width="10.85546875" style="138" customWidth="1"/>
    <col min="2319" max="2319" width="11" style="138" customWidth="1"/>
    <col min="2320" max="2320" width="13.28515625" style="138" bestFit="1" customWidth="1"/>
    <col min="2321" max="2321" width="11.5703125" style="138" bestFit="1" customWidth="1"/>
    <col min="2322" max="2322" width="13.85546875" style="138" bestFit="1" customWidth="1"/>
    <col min="2323" max="2323" width="16" style="138" bestFit="1" customWidth="1"/>
    <col min="2324" max="2324" width="15.140625" style="138" customWidth="1"/>
    <col min="2325" max="2561" width="9.140625" style="138"/>
    <col min="2562" max="2562" width="34.7109375" style="138" customWidth="1"/>
    <col min="2563" max="2563" width="20.85546875" style="138" customWidth="1"/>
    <col min="2564" max="2565" width="10.7109375" style="138" customWidth="1"/>
    <col min="2566" max="2566" width="11.5703125" style="138" customWidth="1"/>
    <col min="2567" max="2567" width="11" style="138" customWidth="1"/>
    <col min="2568" max="2568" width="11.140625" style="138" customWidth="1"/>
    <col min="2569" max="2569" width="11" style="138" customWidth="1"/>
    <col min="2570" max="2570" width="11.140625" style="138" customWidth="1"/>
    <col min="2571" max="2572" width="10.7109375" style="138" customWidth="1"/>
    <col min="2573" max="2574" width="10.85546875" style="138" customWidth="1"/>
    <col min="2575" max="2575" width="11" style="138" customWidth="1"/>
    <col min="2576" max="2576" width="13.28515625" style="138" bestFit="1" customWidth="1"/>
    <col min="2577" max="2577" width="11.5703125" style="138" bestFit="1" customWidth="1"/>
    <col min="2578" max="2578" width="13.85546875" style="138" bestFit="1" customWidth="1"/>
    <col min="2579" max="2579" width="16" style="138" bestFit="1" customWidth="1"/>
    <col min="2580" max="2580" width="15.140625" style="138" customWidth="1"/>
    <col min="2581" max="2817" width="9.140625" style="138"/>
    <col min="2818" max="2818" width="34.7109375" style="138" customWidth="1"/>
    <col min="2819" max="2819" width="20.85546875" style="138" customWidth="1"/>
    <col min="2820" max="2821" width="10.7109375" style="138" customWidth="1"/>
    <col min="2822" max="2822" width="11.5703125" style="138" customWidth="1"/>
    <col min="2823" max="2823" width="11" style="138" customWidth="1"/>
    <col min="2824" max="2824" width="11.140625" style="138" customWidth="1"/>
    <col min="2825" max="2825" width="11" style="138" customWidth="1"/>
    <col min="2826" max="2826" width="11.140625" style="138" customWidth="1"/>
    <col min="2827" max="2828" width="10.7109375" style="138" customWidth="1"/>
    <col min="2829" max="2830" width="10.85546875" style="138" customWidth="1"/>
    <col min="2831" max="2831" width="11" style="138" customWidth="1"/>
    <col min="2832" max="2832" width="13.28515625" style="138" bestFit="1" customWidth="1"/>
    <col min="2833" max="2833" width="11.5703125" style="138" bestFit="1" customWidth="1"/>
    <col min="2834" max="2834" width="13.85546875" style="138" bestFit="1" customWidth="1"/>
    <col min="2835" max="2835" width="16" style="138" bestFit="1" customWidth="1"/>
    <col min="2836" max="2836" width="15.140625" style="138" customWidth="1"/>
    <col min="2837" max="3073" width="9.140625" style="138"/>
    <col min="3074" max="3074" width="34.7109375" style="138" customWidth="1"/>
    <col min="3075" max="3075" width="20.85546875" style="138" customWidth="1"/>
    <col min="3076" max="3077" width="10.7109375" style="138" customWidth="1"/>
    <col min="3078" max="3078" width="11.5703125" style="138" customWidth="1"/>
    <col min="3079" max="3079" width="11" style="138" customWidth="1"/>
    <col min="3080" max="3080" width="11.140625" style="138" customWidth="1"/>
    <col min="3081" max="3081" width="11" style="138" customWidth="1"/>
    <col min="3082" max="3082" width="11.140625" style="138" customWidth="1"/>
    <col min="3083" max="3084" width="10.7109375" style="138" customWidth="1"/>
    <col min="3085" max="3086" width="10.85546875" style="138" customWidth="1"/>
    <col min="3087" max="3087" width="11" style="138" customWidth="1"/>
    <col min="3088" max="3088" width="13.28515625" style="138" bestFit="1" customWidth="1"/>
    <col min="3089" max="3089" width="11.5703125" style="138" bestFit="1" customWidth="1"/>
    <col min="3090" max="3090" width="13.85546875" style="138" bestFit="1" customWidth="1"/>
    <col min="3091" max="3091" width="16" style="138" bestFit="1" customWidth="1"/>
    <col min="3092" max="3092" width="15.140625" style="138" customWidth="1"/>
    <col min="3093" max="3329" width="9.140625" style="138"/>
    <col min="3330" max="3330" width="34.7109375" style="138" customWidth="1"/>
    <col min="3331" max="3331" width="20.85546875" style="138" customWidth="1"/>
    <col min="3332" max="3333" width="10.7109375" style="138" customWidth="1"/>
    <col min="3334" max="3334" width="11.5703125" style="138" customWidth="1"/>
    <col min="3335" max="3335" width="11" style="138" customWidth="1"/>
    <col min="3336" max="3336" width="11.140625" style="138" customWidth="1"/>
    <col min="3337" max="3337" width="11" style="138" customWidth="1"/>
    <col min="3338" max="3338" width="11.140625" style="138" customWidth="1"/>
    <col min="3339" max="3340" width="10.7109375" style="138" customWidth="1"/>
    <col min="3341" max="3342" width="10.85546875" style="138" customWidth="1"/>
    <col min="3343" max="3343" width="11" style="138" customWidth="1"/>
    <col min="3344" max="3344" width="13.28515625" style="138" bestFit="1" customWidth="1"/>
    <col min="3345" max="3345" width="11.5703125" style="138" bestFit="1" customWidth="1"/>
    <col min="3346" max="3346" width="13.85546875" style="138" bestFit="1" customWidth="1"/>
    <col min="3347" max="3347" width="16" style="138" bestFit="1" customWidth="1"/>
    <col min="3348" max="3348" width="15.140625" style="138" customWidth="1"/>
    <col min="3349" max="3585" width="9.140625" style="138"/>
    <col min="3586" max="3586" width="34.7109375" style="138" customWidth="1"/>
    <col min="3587" max="3587" width="20.85546875" style="138" customWidth="1"/>
    <col min="3588" max="3589" width="10.7109375" style="138" customWidth="1"/>
    <col min="3590" max="3590" width="11.5703125" style="138" customWidth="1"/>
    <col min="3591" max="3591" width="11" style="138" customWidth="1"/>
    <col min="3592" max="3592" width="11.140625" style="138" customWidth="1"/>
    <col min="3593" max="3593" width="11" style="138" customWidth="1"/>
    <col min="3594" max="3594" width="11.140625" style="138" customWidth="1"/>
    <col min="3595" max="3596" width="10.7109375" style="138" customWidth="1"/>
    <col min="3597" max="3598" width="10.85546875" style="138" customWidth="1"/>
    <col min="3599" max="3599" width="11" style="138" customWidth="1"/>
    <col min="3600" max="3600" width="13.28515625" style="138" bestFit="1" customWidth="1"/>
    <col min="3601" max="3601" width="11.5703125" style="138" bestFit="1" customWidth="1"/>
    <col min="3602" max="3602" width="13.85546875" style="138" bestFit="1" customWidth="1"/>
    <col min="3603" max="3603" width="16" style="138" bestFit="1" customWidth="1"/>
    <col min="3604" max="3604" width="15.140625" style="138" customWidth="1"/>
    <col min="3605" max="3841" width="9.140625" style="138"/>
    <col min="3842" max="3842" width="34.7109375" style="138" customWidth="1"/>
    <col min="3843" max="3843" width="20.85546875" style="138" customWidth="1"/>
    <col min="3844" max="3845" width="10.7109375" style="138" customWidth="1"/>
    <col min="3846" max="3846" width="11.5703125" style="138" customWidth="1"/>
    <col min="3847" max="3847" width="11" style="138" customWidth="1"/>
    <col min="3848" max="3848" width="11.140625" style="138" customWidth="1"/>
    <col min="3849" max="3849" width="11" style="138" customWidth="1"/>
    <col min="3850" max="3850" width="11.140625" style="138" customWidth="1"/>
    <col min="3851" max="3852" width="10.7109375" style="138" customWidth="1"/>
    <col min="3853" max="3854" width="10.85546875" style="138" customWidth="1"/>
    <col min="3855" max="3855" width="11" style="138" customWidth="1"/>
    <col min="3856" max="3856" width="13.28515625" style="138" bestFit="1" customWidth="1"/>
    <col min="3857" max="3857" width="11.5703125" style="138" bestFit="1" customWidth="1"/>
    <col min="3858" max="3858" width="13.85546875" style="138" bestFit="1" customWidth="1"/>
    <col min="3859" max="3859" width="16" style="138" bestFit="1" customWidth="1"/>
    <col min="3860" max="3860" width="15.140625" style="138" customWidth="1"/>
    <col min="3861" max="4097" width="9.140625" style="138"/>
    <col min="4098" max="4098" width="34.7109375" style="138" customWidth="1"/>
    <col min="4099" max="4099" width="20.85546875" style="138" customWidth="1"/>
    <col min="4100" max="4101" width="10.7109375" style="138" customWidth="1"/>
    <col min="4102" max="4102" width="11.5703125" style="138" customWidth="1"/>
    <col min="4103" max="4103" width="11" style="138" customWidth="1"/>
    <col min="4104" max="4104" width="11.140625" style="138" customWidth="1"/>
    <col min="4105" max="4105" width="11" style="138" customWidth="1"/>
    <col min="4106" max="4106" width="11.140625" style="138" customWidth="1"/>
    <col min="4107" max="4108" width="10.7109375" style="138" customWidth="1"/>
    <col min="4109" max="4110" width="10.85546875" style="138" customWidth="1"/>
    <col min="4111" max="4111" width="11" style="138" customWidth="1"/>
    <col min="4112" max="4112" width="13.28515625" style="138" bestFit="1" customWidth="1"/>
    <col min="4113" max="4113" width="11.5703125" style="138" bestFit="1" customWidth="1"/>
    <col min="4114" max="4114" width="13.85546875" style="138" bestFit="1" customWidth="1"/>
    <col min="4115" max="4115" width="16" style="138" bestFit="1" customWidth="1"/>
    <col min="4116" max="4116" width="15.140625" style="138" customWidth="1"/>
    <col min="4117" max="4353" width="9.140625" style="138"/>
    <col min="4354" max="4354" width="34.7109375" style="138" customWidth="1"/>
    <col min="4355" max="4355" width="20.85546875" style="138" customWidth="1"/>
    <col min="4356" max="4357" width="10.7109375" style="138" customWidth="1"/>
    <col min="4358" max="4358" width="11.5703125" style="138" customWidth="1"/>
    <col min="4359" max="4359" width="11" style="138" customWidth="1"/>
    <col min="4360" max="4360" width="11.140625" style="138" customWidth="1"/>
    <col min="4361" max="4361" width="11" style="138" customWidth="1"/>
    <col min="4362" max="4362" width="11.140625" style="138" customWidth="1"/>
    <col min="4363" max="4364" width="10.7109375" style="138" customWidth="1"/>
    <col min="4365" max="4366" width="10.85546875" style="138" customWidth="1"/>
    <col min="4367" max="4367" width="11" style="138" customWidth="1"/>
    <col min="4368" max="4368" width="13.28515625" style="138" bestFit="1" customWidth="1"/>
    <col min="4369" max="4369" width="11.5703125" style="138" bestFit="1" customWidth="1"/>
    <col min="4370" max="4370" width="13.85546875" style="138" bestFit="1" customWidth="1"/>
    <col min="4371" max="4371" width="16" style="138" bestFit="1" customWidth="1"/>
    <col min="4372" max="4372" width="15.140625" style="138" customWidth="1"/>
    <col min="4373" max="4609" width="9.140625" style="138"/>
    <col min="4610" max="4610" width="34.7109375" style="138" customWidth="1"/>
    <col min="4611" max="4611" width="20.85546875" style="138" customWidth="1"/>
    <col min="4612" max="4613" width="10.7109375" style="138" customWidth="1"/>
    <col min="4614" max="4614" width="11.5703125" style="138" customWidth="1"/>
    <col min="4615" max="4615" width="11" style="138" customWidth="1"/>
    <col min="4616" max="4616" width="11.140625" style="138" customWidth="1"/>
    <col min="4617" max="4617" width="11" style="138" customWidth="1"/>
    <col min="4618" max="4618" width="11.140625" style="138" customWidth="1"/>
    <col min="4619" max="4620" width="10.7109375" style="138" customWidth="1"/>
    <col min="4621" max="4622" width="10.85546875" style="138" customWidth="1"/>
    <col min="4623" max="4623" width="11" style="138" customWidth="1"/>
    <col min="4624" max="4624" width="13.28515625" style="138" bestFit="1" customWidth="1"/>
    <col min="4625" max="4625" width="11.5703125" style="138" bestFit="1" customWidth="1"/>
    <col min="4626" max="4626" width="13.85546875" style="138" bestFit="1" customWidth="1"/>
    <col min="4627" max="4627" width="16" style="138" bestFit="1" customWidth="1"/>
    <col min="4628" max="4628" width="15.140625" style="138" customWidth="1"/>
    <col min="4629" max="4865" width="9.140625" style="138"/>
    <col min="4866" max="4866" width="34.7109375" style="138" customWidth="1"/>
    <col min="4867" max="4867" width="20.85546875" style="138" customWidth="1"/>
    <col min="4868" max="4869" width="10.7109375" style="138" customWidth="1"/>
    <col min="4870" max="4870" width="11.5703125" style="138" customWidth="1"/>
    <col min="4871" max="4871" width="11" style="138" customWidth="1"/>
    <col min="4872" max="4872" width="11.140625" style="138" customWidth="1"/>
    <col min="4873" max="4873" width="11" style="138" customWidth="1"/>
    <col min="4874" max="4874" width="11.140625" style="138" customWidth="1"/>
    <col min="4875" max="4876" width="10.7109375" style="138" customWidth="1"/>
    <col min="4877" max="4878" width="10.85546875" style="138" customWidth="1"/>
    <col min="4879" max="4879" width="11" style="138" customWidth="1"/>
    <col min="4880" max="4880" width="13.28515625" style="138" bestFit="1" customWidth="1"/>
    <col min="4881" max="4881" width="11.5703125" style="138" bestFit="1" customWidth="1"/>
    <col min="4882" max="4882" width="13.85546875" style="138" bestFit="1" customWidth="1"/>
    <col min="4883" max="4883" width="16" style="138" bestFit="1" customWidth="1"/>
    <col min="4884" max="4884" width="15.140625" style="138" customWidth="1"/>
    <col min="4885" max="5121" width="9.140625" style="138"/>
    <col min="5122" max="5122" width="34.7109375" style="138" customWidth="1"/>
    <col min="5123" max="5123" width="20.85546875" style="138" customWidth="1"/>
    <col min="5124" max="5125" width="10.7109375" style="138" customWidth="1"/>
    <col min="5126" max="5126" width="11.5703125" style="138" customWidth="1"/>
    <col min="5127" max="5127" width="11" style="138" customWidth="1"/>
    <col min="5128" max="5128" width="11.140625" style="138" customWidth="1"/>
    <col min="5129" max="5129" width="11" style="138" customWidth="1"/>
    <col min="5130" max="5130" width="11.140625" style="138" customWidth="1"/>
    <col min="5131" max="5132" width="10.7109375" style="138" customWidth="1"/>
    <col min="5133" max="5134" width="10.85546875" style="138" customWidth="1"/>
    <col min="5135" max="5135" width="11" style="138" customWidth="1"/>
    <col min="5136" max="5136" width="13.28515625" style="138" bestFit="1" customWidth="1"/>
    <col min="5137" max="5137" width="11.5703125" style="138" bestFit="1" customWidth="1"/>
    <col min="5138" max="5138" width="13.85546875" style="138" bestFit="1" customWidth="1"/>
    <col min="5139" max="5139" width="16" style="138" bestFit="1" customWidth="1"/>
    <col min="5140" max="5140" width="15.140625" style="138" customWidth="1"/>
    <col min="5141" max="5377" width="9.140625" style="138"/>
    <col min="5378" max="5378" width="34.7109375" style="138" customWidth="1"/>
    <col min="5379" max="5379" width="20.85546875" style="138" customWidth="1"/>
    <col min="5380" max="5381" width="10.7109375" style="138" customWidth="1"/>
    <col min="5382" max="5382" width="11.5703125" style="138" customWidth="1"/>
    <col min="5383" max="5383" width="11" style="138" customWidth="1"/>
    <col min="5384" max="5384" width="11.140625" style="138" customWidth="1"/>
    <col min="5385" max="5385" width="11" style="138" customWidth="1"/>
    <col min="5386" max="5386" width="11.140625" style="138" customWidth="1"/>
    <col min="5387" max="5388" width="10.7109375" style="138" customWidth="1"/>
    <col min="5389" max="5390" width="10.85546875" style="138" customWidth="1"/>
    <col min="5391" max="5391" width="11" style="138" customWidth="1"/>
    <col min="5392" max="5392" width="13.28515625" style="138" bestFit="1" customWidth="1"/>
    <col min="5393" max="5393" width="11.5703125" style="138" bestFit="1" customWidth="1"/>
    <col min="5394" max="5394" width="13.85546875" style="138" bestFit="1" customWidth="1"/>
    <col min="5395" max="5395" width="16" style="138" bestFit="1" customWidth="1"/>
    <col min="5396" max="5396" width="15.140625" style="138" customWidth="1"/>
    <col min="5397" max="5633" width="9.140625" style="138"/>
    <col min="5634" max="5634" width="34.7109375" style="138" customWidth="1"/>
    <col min="5635" max="5635" width="20.85546875" style="138" customWidth="1"/>
    <col min="5636" max="5637" width="10.7109375" style="138" customWidth="1"/>
    <col min="5638" max="5638" width="11.5703125" style="138" customWidth="1"/>
    <col min="5639" max="5639" width="11" style="138" customWidth="1"/>
    <col min="5640" max="5640" width="11.140625" style="138" customWidth="1"/>
    <col min="5641" max="5641" width="11" style="138" customWidth="1"/>
    <col min="5642" max="5642" width="11.140625" style="138" customWidth="1"/>
    <col min="5643" max="5644" width="10.7109375" style="138" customWidth="1"/>
    <col min="5645" max="5646" width="10.85546875" style="138" customWidth="1"/>
    <col min="5647" max="5647" width="11" style="138" customWidth="1"/>
    <col min="5648" max="5648" width="13.28515625" style="138" bestFit="1" customWidth="1"/>
    <col min="5649" max="5649" width="11.5703125" style="138" bestFit="1" customWidth="1"/>
    <col min="5650" max="5650" width="13.85546875" style="138" bestFit="1" customWidth="1"/>
    <col min="5651" max="5651" width="16" style="138" bestFit="1" customWidth="1"/>
    <col min="5652" max="5652" width="15.140625" style="138" customWidth="1"/>
    <col min="5653" max="5889" width="9.140625" style="138"/>
    <col min="5890" max="5890" width="34.7109375" style="138" customWidth="1"/>
    <col min="5891" max="5891" width="20.85546875" style="138" customWidth="1"/>
    <col min="5892" max="5893" width="10.7109375" style="138" customWidth="1"/>
    <col min="5894" max="5894" width="11.5703125" style="138" customWidth="1"/>
    <col min="5895" max="5895" width="11" style="138" customWidth="1"/>
    <col min="5896" max="5896" width="11.140625" style="138" customWidth="1"/>
    <col min="5897" max="5897" width="11" style="138" customWidth="1"/>
    <col min="5898" max="5898" width="11.140625" style="138" customWidth="1"/>
    <col min="5899" max="5900" width="10.7109375" style="138" customWidth="1"/>
    <col min="5901" max="5902" width="10.85546875" style="138" customWidth="1"/>
    <col min="5903" max="5903" width="11" style="138" customWidth="1"/>
    <col min="5904" max="5904" width="13.28515625" style="138" bestFit="1" customWidth="1"/>
    <col min="5905" max="5905" width="11.5703125" style="138" bestFit="1" customWidth="1"/>
    <col min="5906" max="5906" width="13.85546875" style="138" bestFit="1" customWidth="1"/>
    <col min="5907" max="5907" width="16" style="138" bestFit="1" customWidth="1"/>
    <col min="5908" max="5908" width="15.140625" style="138" customWidth="1"/>
    <col min="5909" max="6145" width="9.140625" style="138"/>
    <col min="6146" max="6146" width="34.7109375" style="138" customWidth="1"/>
    <col min="6147" max="6147" width="20.85546875" style="138" customWidth="1"/>
    <col min="6148" max="6149" width="10.7109375" style="138" customWidth="1"/>
    <col min="6150" max="6150" width="11.5703125" style="138" customWidth="1"/>
    <col min="6151" max="6151" width="11" style="138" customWidth="1"/>
    <col min="6152" max="6152" width="11.140625" style="138" customWidth="1"/>
    <col min="6153" max="6153" width="11" style="138" customWidth="1"/>
    <col min="6154" max="6154" width="11.140625" style="138" customWidth="1"/>
    <col min="6155" max="6156" width="10.7109375" style="138" customWidth="1"/>
    <col min="6157" max="6158" width="10.85546875" style="138" customWidth="1"/>
    <col min="6159" max="6159" width="11" style="138" customWidth="1"/>
    <col min="6160" max="6160" width="13.28515625" style="138" bestFit="1" customWidth="1"/>
    <col min="6161" max="6161" width="11.5703125" style="138" bestFit="1" customWidth="1"/>
    <col min="6162" max="6162" width="13.85546875" style="138" bestFit="1" customWidth="1"/>
    <col min="6163" max="6163" width="16" style="138" bestFit="1" customWidth="1"/>
    <col min="6164" max="6164" width="15.140625" style="138" customWidth="1"/>
    <col min="6165" max="6401" width="9.140625" style="138"/>
    <col min="6402" max="6402" width="34.7109375" style="138" customWidth="1"/>
    <col min="6403" max="6403" width="20.85546875" style="138" customWidth="1"/>
    <col min="6404" max="6405" width="10.7109375" style="138" customWidth="1"/>
    <col min="6406" max="6406" width="11.5703125" style="138" customWidth="1"/>
    <col min="6407" max="6407" width="11" style="138" customWidth="1"/>
    <col min="6408" max="6408" width="11.140625" style="138" customWidth="1"/>
    <col min="6409" max="6409" width="11" style="138" customWidth="1"/>
    <col min="6410" max="6410" width="11.140625" style="138" customWidth="1"/>
    <col min="6411" max="6412" width="10.7109375" style="138" customWidth="1"/>
    <col min="6413" max="6414" width="10.85546875" style="138" customWidth="1"/>
    <col min="6415" max="6415" width="11" style="138" customWidth="1"/>
    <col min="6416" max="6416" width="13.28515625" style="138" bestFit="1" customWidth="1"/>
    <col min="6417" max="6417" width="11.5703125" style="138" bestFit="1" customWidth="1"/>
    <col min="6418" max="6418" width="13.85546875" style="138" bestFit="1" customWidth="1"/>
    <col min="6419" max="6419" width="16" style="138" bestFit="1" customWidth="1"/>
    <col min="6420" max="6420" width="15.140625" style="138" customWidth="1"/>
    <col min="6421" max="6657" width="9.140625" style="138"/>
    <col min="6658" max="6658" width="34.7109375" style="138" customWidth="1"/>
    <col min="6659" max="6659" width="20.85546875" style="138" customWidth="1"/>
    <col min="6660" max="6661" width="10.7109375" style="138" customWidth="1"/>
    <col min="6662" max="6662" width="11.5703125" style="138" customWidth="1"/>
    <col min="6663" max="6663" width="11" style="138" customWidth="1"/>
    <col min="6664" max="6664" width="11.140625" style="138" customWidth="1"/>
    <col min="6665" max="6665" width="11" style="138" customWidth="1"/>
    <col min="6666" max="6666" width="11.140625" style="138" customWidth="1"/>
    <col min="6667" max="6668" width="10.7109375" style="138" customWidth="1"/>
    <col min="6669" max="6670" width="10.85546875" style="138" customWidth="1"/>
    <col min="6671" max="6671" width="11" style="138" customWidth="1"/>
    <col min="6672" max="6672" width="13.28515625" style="138" bestFit="1" customWidth="1"/>
    <col min="6673" max="6673" width="11.5703125" style="138" bestFit="1" customWidth="1"/>
    <col min="6674" max="6674" width="13.85546875" style="138" bestFit="1" customWidth="1"/>
    <col min="6675" max="6675" width="16" style="138" bestFit="1" customWidth="1"/>
    <col min="6676" max="6676" width="15.140625" style="138" customWidth="1"/>
    <col min="6677" max="6913" width="9.140625" style="138"/>
    <col min="6914" max="6914" width="34.7109375" style="138" customWidth="1"/>
    <col min="6915" max="6915" width="20.85546875" style="138" customWidth="1"/>
    <col min="6916" max="6917" width="10.7109375" style="138" customWidth="1"/>
    <col min="6918" max="6918" width="11.5703125" style="138" customWidth="1"/>
    <col min="6919" max="6919" width="11" style="138" customWidth="1"/>
    <col min="6920" max="6920" width="11.140625" style="138" customWidth="1"/>
    <col min="6921" max="6921" width="11" style="138" customWidth="1"/>
    <col min="6922" max="6922" width="11.140625" style="138" customWidth="1"/>
    <col min="6923" max="6924" width="10.7109375" style="138" customWidth="1"/>
    <col min="6925" max="6926" width="10.85546875" style="138" customWidth="1"/>
    <col min="6927" max="6927" width="11" style="138" customWidth="1"/>
    <col min="6928" max="6928" width="13.28515625" style="138" bestFit="1" customWidth="1"/>
    <col min="6929" max="6929" width="11.5703125" style="138" bestFit="1" customWidth="1"/>
    <col min="6930" max="6930" width="13.85546875" style="138" bestFit="1" customWidth="1"/>
    <col min="6931" max="6931" width="16" style="138" bestFit="1" customWidth="1"/>
    <col min="6932" max="6932" width="15.140625" style="138" customWidth="1"/>
    <col min="6933" max="7169" width="9.140625" style="138"/>
    <col min="7170" max="7170" width="34.7109375" style="138" customWidth="1"/>
    <col min="7171" max="7171" width="20.85546875" style="138" customWidth="1"/>
    <col min="7172" max="7173" width="10.7109375" style="138" customWidth="1"/>
    <col min="7174" max="7174" width="11.5703125" style="138" customWidth="1"/>
    <col min="7175" max="7175" width="11" style="138" customWidth="1"/>
    <col min="7176" max="7176" width="11.140625" style="138" customWidth="1"/>
    <col min="7177" max="7177" width="11" style="138" customWidth="1"/>
    <col min="7178" max="7178" width="11.140625" style="138" customWidth="1"/>
    <col min="7179" max="7180" width="10.7109375" style="138" customWidth="1"/>
    <col min="7181" max="7182" width="10.85546875" style="138" customWidth="1"/>
    <col min="7183" max="7183" width="11" style="138" customWidth="1"/>
    <col min="7184" max="7184" width="13.28515625" style="138" bestFit="1" customWidth="1"/>
    <col min="7185" max="7185" width="11.5703125" style="138" bestFit="1" customWidth="1"/>
    <col min="7186" max="7186" width="13.85546875" style="138" bestFit="1" customWidth="1"/>
    <col min="7187" max="7187" width="16" style="138" bestFit="1" customWidth="1"/>
    <col min="7188" max="7188" width="15.140625" style="138" customWidth="1"/>
    <col min="7189" max="7425" width="9.140625" style="138"/>
    <col min="7426" max="7426" width="34.7109375" style="138" customWidth="1"/>
    <col min="7427" max="7427" width="20.85546875" style="138" customWidth="1"/>
    <col min="7428" max="7429" width="10.7109375" style="138" customWidth="1"/>
    <col min="7430" max="7430" width="11.5703125" style="138" customWidth="1"/>
    <col min="7431" max="7431" width="11" style="138" customWidth="1"/>
    <col min="7432" max="7432" width="11.140625" style="138" customWidth="1"/>
    <col min="7433" max="7433" width="11" style="138" customWidth="1"/>
    <col min="7434" max="7434" width="11.140625" style="138" customWidth="1"/>
    <col min="7435" max="7436" width="10.7109375" style="138" customWidth="1"/>
    <col min="7437" max="7438" width="10.85546875" style="138" customWidth="1"/>
    <col min="7439" max="7439" width="11" style="138" customWidth="1"/>
    <col min="7440" max="7440" width="13.28515625" style="138" bestFit="1" customWidth="1"/>
    <col min="7441" max="7441" width="11.5703125" style="138" bestFit="1" customWidth="1"/>
    <col min="7442" max="7442" width="13.85546875" style="138" bestFit="1" customWidth="1"/>
    <col min="7443" max="7443" width="16" style="138" bestFit="1" customWidth="1"/>
    <col min="7444" max="7444" width="15.140625" style="138" customWidth="1"/>
    <col min="7445" max="7681" width="9.140625" style="138"/>
    <col min="7682" max="7682" width="34.7109375" style="138" customWidth="1"/>
    <col min="7683" max="7683" width="20.85546875" style="138" customWidth="1"/>
    <col min="7684" max="7685" width="10.7109375" style="138" customWidth="1"/>
    <col min="7686" max="7686" width="11.5703125" style="138" customWidth="1"/>
    <col min="7687" max="7687" width="11" style="138" customWidth="1"/>
    <col min="7688" max="7688" width="11.140625" style="138" customWidth="1"/>
    <col min="7689" max="7689" width="11" style="138" customWidth="1"/>
    <col min="7690" max="7690" width="11.140625" style="138" customWidth="1"/>
    <col min="7691" max="7692" width="10.7109375" style="138" customWidth="1"/>
    <col min="7693" max="7694" width="10.85546875" style="138" customWidth="1"/>
    <col min="7695" max="7695" width="11" style="138" customWidth="1"/>
    <col min="7696" max="7696" width="13.28515625" style="138" bestFit="1" customWidth="1"/>
    <col min="7697" max="7697" width="11.5703125" style="138" bestFit="1" customWidth="1"/>
    <col min="7698" max="7698" width="13.85546875" style="138" bestFit="1" customWidth="1"/>
    <col min="7699" max="7699" width="16" style="138" bestFit="1" customWidth="1"/>
    <col min="7700" max="7700" width="15.140625" style="138" customWidth="1"/>
    <col min="7701" max="7937" width="9.140625" style="138"/>
    <col min="7938" max="7938" width="34.7109375" style="138" customWidth="1"/>
    <col min="7939" max="7939" width="20.85546875" style="138" customWidth="1"/>
    <col min="7940" max="7941" width="10.7109375" style="138" customWidth="1"/>
    <col min="7942" max="7942" width="11.5703125" style="138" customWidth="1"/>
    <col min="7943" max="7943" width="11" style="138" customWidth="1"/>
    <col min="7944" max="7944" width="11.140625" style="138" customWidth="1"/>
    <col min="7945" max="7945" width="11" style="138" customWidth="1"/>
    <col min="7946" max="7946" width="11.140625" style="138" customWidth="1"/>
    <col min="7947" max="7948" width="10.7109375" style="138" customWidth="1"/>
    <col min="7949" max="7950" width="10.85546875" style="138" customWidth="1"/>
    <col min="7951" max="7951" width="11" style="138" customWidth="1"/>
    <col min="7952" max="7952" width="13.28515625" style="138" bestFit="1" customWidth="1"/>
    <col min="7953" max="7953" width="11.5703125" style="138" bestFit="1" customWidth="1"/>
    <col min="7954" max="7954" width="13.85546875" style="138" bestFit="1" customWidth="1"/>
    <col min="7955" max="7955" width="16" style="138" bestFit="1" customWidth="1"/>
    <col min="7956" max="7956" width="15.140625" style="138" customWidth="1"/>
    <col min="7957" max="8193" width="9.140625" style="138"/>
    <col min="8194" max="8194" width="34.7109375" style="138" customWidth="1"/>
    <col min="8195" max="8195" width="20.85546875" style="138" customWidth="1"/>
    <col min="8196" max="8197" width="10.7109375" style="138" customWidth="1"/>
    <col min="8198" max="8198" width="11.5703125" style="138" customWidth="1"/>
    <col min="8199" max="8199" width="11" style="138" customWidth="1"/>
    <col min="8200" max="8200" width="11.140625" style="138" customWidth="1"/>
    <col min="8201" max="8201" width="11" style="138" customWidth="1"/>
    <col min="8202" max="8202" width="11.140625" style="138" customWidth="1"/>
    <col min="8203" max="8204" width="10.7109375" style="138" customWidth="1"/>
    <col min="8205" max="8206" width="10.85546875" style="138" customWidth="1"/>
    <col min="8207" max="8207" width="11" style="138" customWidth="1"/>
    <col min="8208" max="8208" width="13.28515625" style="138" bestFit="1" customWidth="1"/>
    <col min="8209" max="8209" width="11.5703125" style="138" bestFit="1" customWidth="1"/>
    <col min="8210" max="8210" width="13.85546875" style="138" bestFit="1" customWidth="1"/>
    <col min="8211" max="8211" width="16" style="138" bestFit="1" customWidth="1"/>
    <col min="8212" max="8212" width="15.140625" style="138" customWidth="1"/>
    <col min="8213" max="8449" width="9.140625" style="138"/>
    <col min="8450" max="8450" width="34.7109375" style="138" customWidth="1"/>
    <col min="8451" max="8451" width="20.85546875" style="138" customWidth="1"/>
    <col min="8452" max="8453" width="10.7109375" style="138" customWidth="1"/>
    <col min="8454" max="8454" width="11.5703125" style="138" customWidth="1"/>
    <col min="8455" max="8455" width="11" style="138" customWidth="1"/>
    <col min="8456" max="8456" width="11.140625" style="138" customWidth="1"/>
    <col min="8457" max="8457" width="11" style="138" customWidth="1"/>
    <col min="8458" max="8458" width="11.140625" style="138" customWidth="1"/>
    <col min="8459" max="8460" width="10.7109375" style="138" customWidth="1"/>
    <col min="8461" max="8462" width="10.85546875" style="138" customWidth="1"/>
    <col min="8463" max="8463" width="11" style="138" customWidth="1"/>
    <col min="8464" max="8464" width="13.28515625" style="138" bestFit="1" customWidth="1"/>
    <col min="8465" max="8465" width="11.5703125" style="138" bestFit="1" customWidth="1"/>
    <col min="8466" max="8466" width="13.85546875" style="138" bestFit="1" customWidth="1"/>
    <col min="8467" max="8467" width="16" style="138" bestFit="1" customWidth="1"/>
    <col min="8468" max="8468" width="15.140625" style="138" customWidth="1"/>
    <col min="8469" max="8705" width="9.140625" style="138"/>
    <col min="8706" max="8706" width="34.7109375" style="138" customWidth="1"/>
    <col min="8707" max="8707" width="20.85546875" style="138" customWidth="1"/>
    <col min="8708" max="8709" width="10.7109375" style="138" customWidth="1"/>
    <col min="8710" max="8710" width="11.5703125" style="138" customWidth="1"/>
    <col min="8711" max="8711" width="11" style="138" customWidth="1"/>
    <col min="8712" max="8712" width="11.140625" style="138" customWidth="1"/>
    <col min="8713" max="8713" width="11" style="138" customWidth="1"/>
    <col min="8714" max="8714" width="11.140625" style="138" customWidth="1"/>
    <col min="8715" max="8716" width="10.7109375" style="138" customWidth="1"/>
    <col min="8717" max="8718" width="10.85546875" style="138" customWidth="1"/>
    <col min="8719" max="8719" width="11" style="138" customWidth="1"/>
    <col min="8720" max="8720" width="13.28515625" style="138" bestFit="1" customWidth="1"/>
    <col min="8721" max="8721" width="11.5703125" style="138" bestFit="1" customWidth="1"/>
    <col min="8722" max="8722" width="13.85546875" style="138" bestFit="1" customWidth="1"/>
    <col min="8723" max="8723" width="16" style="138" bestFit="1" customWidth="1"/>
    <col min="8724" max="8724" width="15.140625" style="138" customWidth="1"/>
    <col min="8725" max="8961" width="9.140625" style="138"/>
    <col min="8962" max="8962" width="34.7109375" style="138" customWidth="1"/>
    <col min="8963" max="8963" width="20.85546875" style="138" customWidth="1"/>
    <col min="8964" max="8965" width="10.7109375" style="138" customWidth="1"/>
    <col min="8966" max="8966" width="11.5703125" style="138" customWidth="1"/>
    <col min="8967" max="8967" width="11" style="138" customWidth="1"/>
    <col min="8968" max="8968" width="11.140625" style="138" customWidth="1"/>
    <col min="8969" max="8969" width="11" style="138" customWidth="1"/>
    <col min="8970" max="8970" width="11.140625" style="138" customWidth="1"/>
    <col min="8971" max="8972" width="10.7109375" style="138" customWidth="1"/>
    <col min="8973" max="8974" width="10.85546875" style="138" customWidth="1"/>
    <col min="8975" max="8975" width="11" style="138" customWidth="1"/>
    <col min="8976" max="8976" width="13.28515625" style="138" bestFit="1" customWidth="1"/>
    <col min="8977" max="8977" width="11.5703125" style="138" bestFit="1" customWidth="1"/>
    <col min="8978" max="8978" width="13.85546875" style="138" bestFit="1" customWidth="1"/>
    <col min="8979" max="8979" width="16" style="138" bestFit="1" customWidth="1"/>
    <col min="8980" max="8980" width="15.140625" style="138" customWidth="1"/>
    <col min="8981" max="9217" width="9.140625" style="138"/>
    <col min="9218" max="9218" width="34.7109375" style="138" customWidth="1"/>
    <col min="9219" max="9219" width="20.85546875" style="138" customWidth="1"/>
    <col min="9220" max="9221" width="10.7109375" style="138" customWidth="1"/>
    <col min="9222" max="9222" width="11.5703125" style="138" customWidth="1"/>
    <col min="9223" max="9223" width="11" style="138" customWidth="1"/>
    <col min="9224" max="9224" width="11.140625" style="138" customWidth="1"/>
    <col min="9225" max="9225" width="11" style="138" customWidth="1"/>
    <col min="9226" max="9226" width="11.140625" style="138" customWidth="1"/>
    <col min="9227" max="9228" width="10.7109375" style="138" customWidth="1"/>
    <col min="9229" max="9230" width="10.85546875" style="138" customWidth="1"/>
    <col min="9231" max="9231" width="11" style="138" customWidth="1"/>
    <col min="9232" max="9232" width="13.28515625" style="138" bestFit="1" customWidth="1"/>
    <col min="9233" max="9233" width="11.5703125" style="138" bestFit="1" customWidth="1"/>
    <col min="9234" max="9234" width="13.85546875" style="138" bestFit="1" customWidth="1"/>
    <col min="9235" max="9235" width="16" style="138" bestFit="1" customWidth="1"/>
    <col min="9236" max="9236" width="15.140625" style="138" customWidth="1"/>
    <col min="9237" max="9473" width="9.140625" style="138"/>
    <col min="9474" max="9474" width="34.7109375" style="138" customWidth="1"/>
    <col min="9475" max="9475" width="20.85546875" style="138" customWidth="1"/>
    <col min="9476" max="9477" width="10.7109375" style="138" customWidth="1"/>
    <col min="9478" max="9478" width="11.5703125" style="138" customWidth="1"/>
    <col min="9479" max="9479" width="11" style="138" customWidth="1"/>
    <col min="9480" max="9480" width="11.140625" style="138" customWidth="1"/>
    <col min="9481" max="9481" width="11" style="138" customWidth="1"/>
    <col min="9482" max="9482" width="11.140625" style="138" customWidth="1"/>
    <col min="9483" max="9484" width="10.7109375" style="138" customWidth="1"/>
    <col min="9485" max="9486" width="10.85546875" style="138" customWidth="1"/>
    <col min="9487" max="9487" width="11" style="138" customWidth="1"/>
    <col min="9488" max="9488" width="13.28515625" style="138" bestFit="1" customWidth="1"/>
    <col min="9489" max="9489" width="11.5703125" style="138" bestFit="1" customWidth="1"/>
    <col min="9490" max="9490" width="13.85546875" style="138" bestFit="1" customWidth="1"/>
    <col min="9491" max="9491" width="16" style="138" bestFit="1" customWidth="1"/>
    <col min="9492" max="9492" width="15.140625" style="138" customWidth="1"/>
    <col min="9493" max="9729" width="9.140625" style="138"/>
    <col min="9730" max="9730" width="34.7109375" style="138" customWidth="1"/>
    <col min="9731" max="9731" width="20.85546875" style="138" customWidth="1"/>
    <col min="9732" max="9733" width="10.7109375" style="138" customWidth="1"/>
    <col min="9734" max="9734" width="11.5703125" style="138" customWidth="1"/>
    <col min="9735" max="9735" width="11" style="138" customWidth="1"/>
    <col min="9736" max="9736" width="11.140625" style="138" customWidth="1"/>
    <col min="9737" max="9737" width="11" style="138" customWidth="1"/>
    <col min="9738" max="9738" width="11.140625" style="138" customWidth="1"/>
    <col min="9739" max="9740" width="10.7109375" style="138" customWidth="1"/>
    <col min="9741" max="9742" width="10.85546875" style="138" customWidth="1"/>
    <col min="9743" max="9743" width="11" style="138" customWidth="1"/>
    <col min="9744" max="9744" width="13.28515625" style="138" bestFit="1" customWidth="1"/>
    <col min="9745" max="9745" width="11.5703125" style="138" bestFit="1" customWidth="1"/>
    <col min="9746" max="9746" width="13.85546875" style="138" bestFit="1" customWidth="1"/>
    <col min="9747" max="9747" width="16" style="138" bestFit="1" customWidth="1"/>
    <col min="9748" max="9748" width="15.140625" style="138" customWidth="1"/>
    <col min="9749" max="9985" width="9.140625" style="138"/>
    <col min="9986" max="9986" width="34.7109375" style="138" customWidth="1"/>
    <col min="9987" max="9987" width="20.85546875" style="138" customWidth="1"/>
    <col min="9988" max="9989" width="10.7109375" style="138" customWidth="1"/>
    <col min="9990" max="9990" width="11.5703125" style="138" customWidth="1"/>
    <col min="9991" max="9991" width="11" style="138" customWidth="1"/>
    <col min="9992" max="9992" width="11.140625" style="138" customWidth="1"/>
    <col min="9993" max="9993" width="11" style="138" customWidth="1"/>
    <col min="9994" max="9994" width="11.140625" style="138" customWidth="1"/>
    <col min="9995" max="9996" width="10.7109375" style="138" customWidth="1"/>
    <col min="9997" max="9998" width="10.85546875" style="138" customWidth="1"/>
    <col min="9999" max="9999" width="11" style="138" customWidth="1"/>
    <col min="10000" max="10000" width="13.28515625" style="138" bestFit="1" customWidth="1"/>
    <col min="10001" max="10001" width="11.5703125" style="138" bestFit="1" customWidth="1"/>
    <col min="10002" max="10002" width="13.85546875" style="138" bestFit="1" customWidth="1"/>
    <col min="10003" max="10003" width="16" style="138" bestFit="1" customWidth="1"/>
    <col min="10004" max="10004" width="15.140625" style="138" customWidth="1"/>
    <col min="10005" max="10241" width="9.140625" style="138"/>
    <col min="10242" max="10242" width="34.7109375" style="138" customWidth="1"/>
    <col min="10243" max="10243" width="20.85546875" style="138" customWidth="1"/>
    <col min="10244" max="10245" width="10.7109375" style="138" customWidth="1"/>
    <col min="10246" max="10246" width="11.5703125" style="138" customWidth="1"/>
    <col min="10247" max="10247" width="11" style="138" customWidth="1"/>
    <col min="10248" max="10248" width="11.140625" style="138" customWidth="1"/>
    <col min="10249" max="10249" width="11" style="138" customWidth="1"/>
    <col min="10250" max="10250" width="11.140625" style="138" customWidth="1"/>
    <col min="10251" max="10252" width="10.7109375" style="138" customWidth="1"/>
    <col min="10253" max="10254" width="10.85546875" style="138" customWidth="1"/>
    <col min="10255" max="10255" width="11" style="138" customWidth="1"/>
    <col min="10256" max="10256" width="13.28515625" style="138" bestFit="1" customWidth="1"/>
    <col min="10257" max="10257" width="11.5703125" style="138" bestFit="1" customWidth="1"/>
    <col min="10258" max="10258" width="13.85546875" style="138" bestFit="1" customWidth="1"/>
    <col min="10259" max="10259" width="16" style="138" bestFit="1" customWidth="1"/>
    <col min="10260" max="10260" width="15.140625" style="138" customWidth="1"/>
    <col min="10261" max="10497" width="9.140625" style="138"/>
    <col min="10498" max="10498" width="34.7109375" style="138" customWidth="1"/>
    <col min="10499" max="10499" width="20.85546875" style="138" customWidth="1"/>
    <col min="10500" max="10501" width="10.7109375" style="138" customWidth="1"/>
    <col min="10502" max="10502" width="11.5703125" style="138" customWidth="1"/>
    <col min="10503" max="10503" width="11" style="138" customWidth="1"/>
    <col min="10504" max="10504" width="11.140625" style="138" customWidth="1"/>
    <col min="10505" max="10505" width="11" style="138" customWidth="1"/>
    <col min="10506" max="10506" width="11.140625" style="138" customWidth="1"/>
    <col min="10507" max="10508" width="10.7109375" style="138" customWidth="1"/>
    <col min="10509" max="10510" width="10.85546875" style="138" customWidth="1"/>
    <col min="10511" max="10511" width="11" style="138" customWidth="1"/>
    <col min="10512" max="10512" width="13.28515625" style="138" bestFit="1" customWidth="1"/>
    <col min="10513" max="10513" width="11.5703125" style="138" bestFit="1" customWidth="1"/>
    <col min="10514" max="10514" width="13.85546875" style="138" bestFit="1" customWidth="1"/>
    <col min="10515" max="10515" width="16" style="138" bestFit="1" customWidth="1"/>
    <col min="10516" max="10516" width="15.140625" style="138" customWidth="1"/>
    <col min="10517" max="10753" width="9.140625" style="138"/>
    <col min="10754" max="10754" width="34.7109375" style="138" customWidth="1"/>
    <col min="10755" max="10755" width="20.85546875" style="138" customWidth="1"/>
    <col min="10756" max="10757" width="10.7109375" style="138" customWidth="1"/>
    <col min="10758" max="10758" width="11.5703125" style="138" customWidth="1"/>
    <col min="10759" max="10759" width="11" style="138" customWidth="1"/>
    <col min="10760" max="10760" width="11.140625" style="138" customWidth="1"/>
    <col min="10761" max="10761" width="11" style="138" customWidth="1"/>
    <col min="10762" max="10762" width="11.140625" style="138" customWidth="1"/>
    <col min="10763" max="10764" width="10.7109375" style="138" customWidth="1"/>
    <col min="10765" max="10766" width="10.85546875" style="138" customWidth="1"/>
    <col min="10767" max="10767" width="11" style="138" customWidth="1"/>
    <col min="10768" max="10768" width="13.28515625" style="138" bestFit="1" customWidth="1"/>
    <col min="10769" max="10769" width="11.5703125" style="138" bestFit="1" customWidth="1"/>
    <col min="10770" max="10770" width="13.85546875" style="138" bestFit="1" customWidth="1"/>
    <col min="10771" max="10771" width="16" style="138" bestFit="1" customWidth="1"/>
    <col min="10772" max="10772" width="15.140625" style="138" customWidth="1"/>
    <col min="10773" max="11009" width="9.140625" style="138"/>
    <col min="11010" max="11010" width="34.7109375" style="138" customWidth="1"/>
    <col min="11011" max="11011" width="20.85546875" style="138" customWidth="1"/>
    <col min="11012" max="11013" width="10.7109375" style="138" customWidth="1"/>
    <col min="11014" max="11014" width="11.5703125" style="138" customWidth="1"/>
    <col min="11015" max="11015" width="11" style="138" customWidth="1"/>
    <col min="11016" max="11016" width="11.140625" style="138" customWidth="1"/>
    <col min="11017" max="11017" width="11" style="138" customWidth="1"/>
    <col min="11018" max="11018" width="11.140625" style="138" customWidth="1"/>
    <col min="11019" max="11020" width="10.7109375" style="138" customWidth="1"/>
    <col min="11021" max="11022" width="10.85546875" style="138" customWidth="1"/>
    <col min="11023" max="11023" width="11" style="138" customWidth="1"/>
    <col min="11024" max="11024" width="13.28515625" style="138" bestFit="1" customWidth="1"/>
    <col min="11025" max="11025" width="11.5703125" style="138" bestFit="1" customWidth="1"/>
    <col min="11026" max="11026" width="13.85546875" style="138" bestFit="1" customWidth="1"/>
    <col min="11027" max="11027" width="16" style="138" bestFit="1" customWidth="1"/>
    <col min="11028" max="11028" width="15.140625" style="138" customWidth="1"/>
    <col min="11029" max="11265" width="9.140625" style="138"/>
    <col min="11266" max="11266" width="34.7109375" style="138" customWidth="1"/>
    <col min="11267" max="11267" width="20.85546875" style="138" customWidth="1"/>
    <col min="11268" max="11269" width="10.7109375" style="138" customWidth="1"/>
    <col min="11270" max="11270" width="11.5703125" style="138" customWidth="1"/>
    <col min="11271" max="11271" width="11" style="138" customWidth="1"/>
    <col min="11272" max="11272" width="11.140625" style="138" customWidth="1"/>
    <col min="11273" max="11273" width="11" style="138" customWidth="1"/>
    <col min="11274" max="11274" width="11.140625" style="138" customWidth="1"/>
    <col min="11275" max="11276" width="10.7109375" style="138" customWidth="1"/>
    <col min="11277" max="11278" width="10.85546875" style="138" customWidth="1"/>
    <col min="11279" max="11279" width="11" style="138" customWidth="1"/>
    <col min="11280" max="11280" width="13.28515625" style="138" bestFit="1" customWidth="1"/>
    <col min="11281" max="11281" width="11.5703125" style="138" bestFit="1" customWidth="1"/>
    <col min="11282" max="11282" width="13.85546875" style="138" bestFit="1" customWidth="1"/>
    <col min="11283" max="11283" width="16" style="138" bestFit="1" customWidth="1"/>
    <col min="11284" max="11284" width="15.140625" style="138" customWidth="1"/>
    <col min="11285" max="11521" width="9.140625" style="138"/>
    <col min="11522" max="11522" width="34.7109375" style="138" customWidth="1"/>
    <col min="11523" max="11523" width="20.85546875" style="138" customWidth="1"/>
    <col min="11524" max="11525" width="10.7109375" style="138" customWidth="1"/>
    <col min="11526" max="11526" width="11.5703125" style="138" customWidth="1"/>
    <col min="11527" max="11527" width="11" style="138" customWidth="1"/>
    <col min="11528" max="11528" width="11.140625" style="138" customWidth="1"/>
    <col min="11529" max="11529" width="11" style="138" customWidth="1"/>
    <col min="11530" max="11530" width="11.140625" style="138" customWidth="1"/>
    <col min="11531" max="11532" width="10.7109375" style="138" customWidth="1"/>
    <col min="11533" max="11534" width="10.85546875" style="138" customWidth="1"/>
    <col min="11535" max="11535" width="11" style="138" customWidth="1"/>
    <col min="11536" max="11536" width="13.28515625" style="138" bestFit="1" customWidth="1"/>
    <col min="11537" max="11537" width="11.5703125" style="138" bestFit="1" customWidth="1"/>
    <col min="11538" max="11538" width="13.85546875" style="138" bestFit="1" customWidth="1"/>
    <col min="11539" max="11539" width="16" style="138" bestFit="1" customWidth="1"/>
    <col min="11540" max="11540" width="15.140625" style="138" customWidth="1"/>
    <col min="11541" max="11777" width="9.140625" style="138"/>
    <col min="11778" max="11778" width="34.7109375" style="138" customWidth="1"/>
    <col min="11779" max="11779" width="20.85546875" style="138" customWidth="1"/>
    <col min="11780" max="11781" width="10.7109375" style="138" customWidth="1"/>
    <col min="11782" max="11782" width="11.5703125" style="138" customWidth="1"/>
    <col min="11783" max="11783" width="11" style="138" customWidth="1"/>
    <col min="11784" max="11784" width="11.140625" style="138" customWidth="1"/>
    <col min="11785" max="11785" width="11" style="138" customWidth="1"/>
    <col min="11786" max="11786" width="11.140625" style="138" customWidth="1"/>
    <col min="11787" max="11788" width="10.7109375" style="138" customWidth="1"/>
    <col min="11789" max="11790" width="10.85546875" style="138" customWidth="1"/>
    <col min="11791" max="11791" width="11" style="138" customWidth="1"/>
    <col min="11792" max="11792" width="13.28515625" style="138" bestFit="1" customWidth="1"/>
    <col min="11793" max="11793" width="11.5703125" style="138" bestFit="1" customWidth="1"/>
    <col min="11794" max="11794" width="13.85546875" style="138" bestFit="1" customWidth="1"/>
    <col min="11795" max="11795" width="16" style="138" bestFit="1" customWidth="1"/>
    <col min="11796" max="11796" width="15.140625" style="138" customWidth="1"/>
    <col min="11797" max="12033" width="9.140625" style="138"/>
    <col min="12034" max="12034" width="34.7109375" style="138" customWidth="1"/>
    <col min="12035" max="12035" width="20.85546875" style="138" customWidth="1"/>
    <col min="12036" max="12037" width="10.7109375" style="138" customWidth="1"/>
    <col min="12038" max="12038" width="11.5703125" style="138" customWidth="1"/>
    <col min="12039" max="12039" width="11" style="138" customWidth="1"/>
    <col min="12040" max="12040" width="11.140625" style="138" customWidth="1"/>
    <col min="12041" max="12041" width="11" style="138" customWidth="1"/>
    <col min="12042" max="12042" width="11.140625" style="138" customWidth="1"/>
    <col min="12043" max="12044" width="10.7109375" style="138" customWidth="1"/>
    <col min="12045" max="12046" width="10.85546875" style="138" customWidth="1"/>
    <col min="12047" max="12047" width="11" style="138" customWidth="1"/>
    <col min="12048" max="12048" width="13.28515625" style="138" bestFit="1" customWidth="1"/>
    <col min="12049" max="12049" width="11.5703125" style="138" bestFit="1" customWidth="1"/>
    <col min="12050" max="12050" width="13.85546875" style="138" bestFit="1" customWidth="1"/>
    <col min="12051" max="12051" width="16" style="138" bestFit="1" customWidth="1"/>
    <col min="12052" max="12052" width="15.140625" style="138" customWidth="1"/>
    <col min="12053" max="12289" width="9.140625" style="138"/>
    <col min="12290" max="12290" width="34.7109375" style="138" customWidth="1"/>
    <col min="12291" max="12291" width="20.85546875" style="138" customWidth="1"/>
    <col min="12292" max="12293" width="10.7109375" style="138" customWidth="1"/>
    <col min="12294" max="12294" width="11.5703125" style="138" customWidth="1"/>
    <col min="12295" max="12295" width="11" style="138" customWidth="1"/>
    <col min="12296" max="12296" width="11.140625" style="138" customWidth="1"/>
    <col min="12297" max="12297" width="11" style="138" customWidth="1"/>
    <col min="12298" max="12298" width="11.140625" style="138" customWidth="1"/>
    <col min="12299" max="12300" width="10.7109375" style="138" customWidth="1"/>
    <col min="12301" max="12302" width="10.85546875" style="138" customWidth="1"/>
    <col min="12303" max="12303" width="11" style="138" customWidth="1"/>
    <col min="12304" max="12304" width="13.28515625" style="138" bestFit="1" customWidth="1"/>
    <col min="12305" max="12305" width="11.5703125" style="138" bestFit="1" customWidth="1"/>
    <col min="12306" max="12306" width="13.85546875" style="138" bestFit="1" customWidth="1"/>
    <col min="12307" max="12307" width="16" style="138" bestFit="1" customWidth="1"/>
    <col min="12308" max="12308" width="15.140625" style="138" customWidth="1"/>
    <col min="12309" max="12545" width="9.140625" style="138"/>
    <col min="12546" max="12546" width="34.7109375" style="138" customWidth="1"/>
    <col min="12547" max="12547" width="20.85546875" style="138" customWidth="1"/>
    <col min="12548" max="12549" width="10.7109375" style="138" customWidth="1"/>
    <col min="12550" max="12550" width="11.5703125" style="138" customWidth="1"/>
    <col min="12551" max="12551" width="11" style="138" customWidth="1"/>
    <col min="12552" max="12552" width="11.140625" style="138" customWidth="1"/>
    <col min="12553" max="12553" width="11" style="138" customWidth="1"/>
    <col min="12554" max="12554" width="11.140625" style="138" customWidth="1"/>
    <col min="12555" max="12556" width="10.7109375" style="138" customWidth="1"/>
    <col min="12557" max="12558" width="10.85546875" style="138" customWidth="1"/>
    <col min="12559" max="12559" width="11" style="138" customWidth="1"/>
    <col min="12560" max="12560" width="13.28515625" style="138" bestFit="1" customWidth="1"/>
    <col min="12561" max="12561" width="11.5703125" style="138" bestFit="1" customWidth="1"/>
    <col min="12562" max="12562" width="13.85546875" style="138" bestFit="1" customWidth="1"/>
    <col min="12563" max="12563" width="16" style="138" bestFit="1" customWidth="1"/>
    <col min="12564" max="12564" width="15.140625" style="138" customWidth="1"/>
    <col min="12565" max="12801" width="9.140625" style="138"/>
    <col min="12802" max="12802" width="34.7109375" style="138" customWidth="1"/>
    <col min="12803" max="12803" width="20.85546875" style="138" customWidth="1"/>
    <col min="12804" max="12805" width="10.7109375" style="138" customWidth="1"/>
    <col min="12806" max="12806" width="11.5703125" style="138" customWidth="1"/>
    <col min="12807" max="12807" width="11" style="138" customWidth="1"/>
    <col min="12808" max="12808" width="11.140625" style="138" customWidth="1"/>
    <col min="12809" max="12809" width="11" style="138" customWidth="1"/>
    <col min="12810" max="12810" width="11.140625" style="138" customWidth="1"/>
    <col min="12811" max="12812" width="10.7109375" style="138" customWidth="1"/>
    <col min="12813" max="12814" width="10.85546875" style="138" customWidth="1"/>
    <col min="12815" max="12815" width="11" style="138" customWidth="1"/>
    <col min="12816" max="12816" width="13.28515625" style="138" bestFit="1" customWidth="1"/>
    <col min="12817" max="12817" width="11.5703125" style="138" bestFit="1" customWidth="1"/>
    <col min="12818" max="12818" width="13.85546875" style="138" bestFit="1" customWidth="1"/>
    <col min="12819" max="12819" width="16" style="138" bestFit="1" customWidth="1"/>
    <col min="12820" max="12820" width="15.140625" style="138" customWidth="1"/>
    <col min="12821" max="13057" width="9.140625" style="138"/>
    <col min="13058" max="13058" width="34.7109375" style="138" customWidth="1"/>
    <col min="13059" max="13059" width="20.85546875" style="138" customWidth="1"/>
    <col min="13060" max="13061" width="10.7109375" style="138" customWidth="1"/>
    <col min="13062" max="13062" width="11.5703125" style="138" customWidth="1"/>
    <col min="13063" max="13063" width="11" style="138" customWidth="1"/>
    <col min="13064" max="13064" width="11.140625" style="138" customWidth="1"/>
    <col min="13065" max="13065" width="11" style="138" customWidth="1"/>
    <col min="13066" max="13066" width="11.140625" style="138" customWidth="1"/>
    <col min="13067" max="13068" width="10.7109375" style="138" customWidth="1"/>
    <col min="13069" max="13070" width="10.85546875" style="138" customWidth="1"/>
    <col min="13071" max="13071" width="11" style="138" customWidth="1"/>
    <col min="13072" max="13072" width="13.28515625" style="138" bestFit="1" customWidth="1"/>
    <col min="13073" max="13073" width="11.5703125" style="138" bestFit="1" customWidth="1"/>
    <col min="13074" max="13074" width="13.85546875" style="138" bestFit="1" customWidth="1"/>
    <col min="13075" max="13075" width="16" style="138" bestFit="1" customWidth="1"/>
    <col min="13076" max="13076" width="15.140625" style="138" customWidth="1"/>
    <col min="13077" max="13313" width="9.140625" style="138"/>
    <col min="13314" max="13314" width="34.7109375" style="138" customWidth="1"/>
    <col min="13315" max="13315" width="20.85546875" style="138" customWidth="1"/>
    <col min="13316" max="13317" width="10.7109375" style="138" customWidth="1"/>
    <col min="13318" max="13318" width="11.5703125" style="138" customWidth="1"/>
    <col min="13319" max="13319" width="11" style="138" customWidth="1"/>
    <col min="13320" max="13320" width="11.140625" style="138" customWidth="1"/>
    <col min="13321" max="13321" width="11" style="138" customWidth="1"/>
    <col min="13322" max="13322" width="11.140625" style="138" customWidth="1"/>
    <col min="13323" max="13324" width="10.7109375" style="138" customWidth="1"/>
    <col min="13325" max="13326" width="10.85546875" style="138" customWidth="1"/>
    <col min="13327" max="13327" width="11" style="138" customWidth="1"/>
    <col min="13328" max="13328" width="13.28515625" style="138" bestFit="1" customWidth="1"/>
    <col min="13329" max="13329" width="11.5703125" style="138" bestFit="1" customWidth="1"/>
    <col min="13330" max="13330" width="13.85546875" style="138" bestFit="1" customWidth="1"/>
    <col min="13331" max="13331" width="16" style="138" bestFit="1" customWidth="1"/>
    <col min="13332" max="13332" width="15.140625" style="138" customWidth="1"/>
    <col min="13333" max="13569" width="9.140625" style="138"/>
    <col min="13570" max="13570" width="34.7109375" style="138" customWidth="1"/>
    <col min="13571" max="13571" width="20.85546875" style="138" customWidth="1"/>
    <col min="13572" max="13573" width="10.7109375" style="138" customWidth="1"/>
    <col min="13574" max="13574" width="11.5703125" style="138" customWidth="1"/>
    <col min="13575" max="13575" width="11" style="138" customWidth="1"/>
    <col min="13576" max="13576" width="11.140625" style="138" customWidth="1"/>
    <col min="13577" max="13577" width="11" style="138" customWidth="1"/>
    <col min="13578" max="13578" width="11.140625" style="138" customWidth="1"/>
    <col min="13579" max="13580" width="10.7109375" style="138" customWidth="1"/>
    <col min="13581" max="13582" width="10.85546875" style="138" customWidth="1"/>
    <col min="13583" max="13583" width="11" style="138" customWidth="1"/>
    <col min="13584" max="13584" width="13.28515625" style="138" bestFit="1" customWidth="1"/>
    <col min="13585" max="13585" width="11.5703125" style="138" bestFit="1" customWidth="1"/>
    <col min="13586" max="13586" width="13.85546875" style="138" bestFit="1" customWidth="1"/>
    <col min="13587" max="13587" width="16" style="138" bestFit="1" customWidth="1"/>
    <col min="13588" max="13588" width="15.140625" style="138" customWidth="1"/>
    <col min="13589" max="13825" width="9.140625" style="138"/>
    <col min="13826" max="13826" width="34.7109375" style="138" customWidth="1"/>
    <col min="13827" max="13827" width="20.85546875" style="138" customWidth="1"/>
    <col min="13828" max="13829" width="10.7109375" style="138" customWidth="1"/>
    <col min="13830" max="13830" width="11.5703125" style="138" customWidth="1"/>
    <col min="13831" max="13831" width="11" style="138" customWidth="1"/>
    <col min="13832" max="13832" width="11.140625" style="138" customWidth="1"/>
    <col min="13833" max="13833" width="11" style="138" customWidth="1"/>
    <col min="13834" max="13834" width="11.140625" style="138" customWidth="1"/>
    <col min="13835" max="13836" width="10.7109375" style="138" customWidth="1"/>
    <col min="13837" max="13838" width="10.85546875" style="138" customWidth="1"/>
    <col min="13839" max="13839" width="11" style="138" customWidth="1"/>
    <col min="13840" max="13840" width="13.28515625" style="138" bestFit="1" customWidth="1"/>
    <col min="13841" max="13841" width="11.5703125" style="138" bestFit="1" customWidth="1"/>
    <col min="13842" max="13842" width="13.85546875" style="138" bestFit="1" customWidth="1"/>
    <col min="13843" max="13843" width="16" style="138" bestFit="1" customWidth="1"/>
    <col min="13844" max="13844" width="15.140625" style="138" customWidth="1"/>
    <col min="13845" max="14081" width="9.140625" style="138"/>
    <col min="14082" max="14082" width="34.7109375" style="138" customWidth="1"/>
    <col min="14083" max="14083" width="20.85546875" style="138" customWidth="1"/>
    <col min="14084" max="14085" width="10.7109375" style="138" customWidth="1"/>
    <col min="14086" max="14086" width="11.5703125" style="138" customWidth="1"/>
    <col min="14087" max="14087" width="11" style="138" customWidth="1"/>
    <col min="14088" max="14088" width="11.140625" style="138" customWidth="1"/>
    <col min="14089" max="14089" width="11" style="138" customWidth="1"/>
    <col min="14090" max="14090" width="11.140625" style="138" customWidth="1"/>
    <col min="14091" max="14092" width="10.7109375" style="138" customWidth="1"/>
    <col min="14093" max="14094" width="10.85546875" style="138" customWidth="1"/>
    <col min="14095" max="14095" width="11" style="138" customWidth="1"/>
    <col min="14096" max="14096" width="13.28515625" style="138" bestFit="1" customWidth="1"/>
    <col min="14097" max="14097" width="11.5703125" style="138" bestFit="1" customWidth="1"/>
    <col min="14098" max="14098" width="13.85546875" style="138" bestFit="1" customWidth="1"/>
    <col min="14099" max="14099" width="16" style="138" bestFit="1" customWidth="1"/>
    <col min="14100" max="14100" width="15.140625" style="138" customWidth="1"/>
    <col min="14101" max="14337" width="9.140625" style="138"/>
    <col min="14338" max="14338" width="34.7109375" style="138" customWidth="1"/>
    <col min="14339" max="14339" width="20.85546875" style="138" customWidth="1"/>
    <col min="14340" max="14341" width="10.7109375" style="138" customWidth="1"/>
    <col min="14342" max="14342" width="11.5703125" style="138" customWidth="1"/>
    <col min="14343" max="14343" width="11" style="138" customWidth="1"/>
    <col min="14344" max="14344" width="11.140625" style="138" customWidth="1"/>
    <col min="14345" max="14345" width="11" style="138" customWidth="1"/>
    <col min="14346" max="14346" width="11.140625" style="138" customWidth="1"/>
    <col min="14347" max="14348" width="10.7109375" style="138" customWidth="1"/>
    <col min="14349" max="14350" width="10.85546875" style="138" customWidth="1"/>
    <col min="14351" max="14351" width="11" style="138" customWidth="1"/>
    <col min="14352" max="14352" width="13.28515625" style="138" bestFit="1" customWidth="1"/>
    <col min="14353" max="14353" width="11.5703125" style="138" bestFit="1" customWidth="1"/>
    <col min="14354" max="14354" width="13.85546875" style="138" bestFit="1" customWidth="1"/>
    <col min="14355" max="14355" width="16" style="138" bestFit="1" customWidth="1"/>
    <col min="14356" max="14356" width="15.140625" style="138" customWidth="1"/>
    <col min="14357" max="14593" width="9.140625" style="138"/>
    <col min="14594" max="14594" width="34.7109375" style="138" customWidth="1"/>
    <col min="14595" max="14595" width="20.85546875" style="138" customWidth="1"/>
    <col min="14596" max="14597" width="10.7109375" style="138" customWidth="1"/>
    <col min="14598" max="14598" width="11.5703125" style="138" customWidth="1"/>
    <col min="14599" max="14599" width="11" style="138" customWidth="1"/>
    <col min="14600" max="14600" width="11.140625" style="138" customWidth="1"/>
    <col min="14601" max="14601" width="11" style="138" customWidth="1"/>
    <col min="14602" max="14602" width="11.140625" style="138" customWidth="1"/>
    <col min="14603" max="14604" width="10.7109375" style="138" customWidth="1"/>
    <col min="14605" max="14606" width="10.85546875" style="138" customWidth="1"/>
    <col min="14607" max="14607" width="11" style="138" customWidth="1"/>
    <col min="14608" max="14608" width="13.28515625" style="138" bestFit="1" customWidth="1"/>
    <col min="14609" max="14609" width="11.5703125" style="138" bestFit="1" customWidth="1"/>
    <col min="14610" max="14610" width="13.85546875" style="138" bestFit="1" customWidth="1"/>
    <col min="14611" max="14611" width="16" style="138" bestFit="1" customWidth="1"/>
    <col min="14612" max="14612" width="15.140625" style="138" customWidth="1"/>
    <col min="14613" max="14849" width="9.140625" style="138"/>
    <col min="14850" max="14850" width="34.7109375" style="138" customWidth="1"/>
    <col min="14851" max="14851" width="20.85546875" style="138" customWidth="1"/>
    <col min="14852" max="14853" width="10.7109375" style="138" customWidth="1"/>
    <col min="14854" max="14854" width="11.5703125" style="138" customWidth="1"/>
    <col min="14855" max="14855" width="11" style="138" customWidth="1"/>
    <col min="14856" max="14856" width="11.140625" style="138" customWidth="1"/>
    <col min="14857" max="14857" width="11" style="138" customWidth="1"/>
    <col min="14858" max="14858" width="11.140625" style="138" customWidth="1"/>
    <col min="14859" max="14860" width="10.7109375" style="138" customWidth="1"/>
    <col min="14861" max="14862" width="10.85546875" style="138" customWidth="1"/>
    <col min="14863" max="14863" width="11" style="138" customWidth="1"/>
    <col min="14864" max="14864" width="13.28515625" style="138" bestFit="1" customWidth="1"/>
    <col min="14865" max="14865" width="11.5703125" style="138" bestFit="1" customWidth="1"/>
    <col min="14866" max="14866" width="13.85546875" style="138" bestFit="1" customWidth="1"/>
    <col min="14867" max="14867" width="16" style="138" bestFit="1" customWidth="1"/>
    <col min="14868" max="14868" width="15.140625" style="138" customWidth="1"/>
    <col min="14869" max="15105" width="9.140625" style="138"/>
    <col min="15106" max="15106" width="34.7109375" style="138" customWidth="1"/>
    <col min="15107" max="15107" width="20.85546875" style="138" customWidth="1"/>
    <col min="15108" max="15109" width="10.7109375" style="138" customWidth="1"/>
    <col min="15110" max="15110" width="11.5703125" style="138" customWidth="1"/>
    <col min="15111" max="15111" width="11" style="138" customWidth="1"/>
    <col min="15112" max="15112" width="11.140625" style="138" customWidth="1"/>
    <col min="15113" max="15113" width="11" style="138" customWidth="1"/>
    <col min="15114" max="15114" width="11.140625" style="138" customWidth="1"/>
    <col min="15115" max="15116" width="10.7109375" style="138" customWidth="1"/>
    <col min="15117" max="15118" width="10.85546875" style="138" customWidth="1"/>
    <col min="15119" max="15119" width="11" style="138" customWidth="1"/>
    <col min="15120" max="15120" width="13.28515625" style="138" bestFit="1" customWidth="1"/>
    <col min="15121" max="15121" width="11.5703125" style="138" bestFit="1" customWidth="1"/>
    <col min="15122" max="15122" width="13.85546875" style="138" bestFit="1" customWidth="1"/>
    <col min="15123" max="15123" width="16" style="138" bestFit="1" customWidth="1"/>
    <col min="15124" max="15124" width="15.140625" style="138" customWidth="1"/>
    <col min="15125" max="15361" width="9.140625" style="138"/>
    <col min="15362" max="15362" width="34.7109375" style="138" customWidth="1"/>
    <col min="15363" max="15363" width="20.85546875" style="138" customWidth="1"/>
    <col min="15364" max="15365" width="10.7109375" style="138" customWidth="1"/>
    <col min="15366" max="15366" width="11.5703125" style="138" customWidth="1"/>
    <col min="15367" max="15367" width="11" style="138" customWidth="1"/>
    <col min="15368" max="15368" width="11.140625" style="138" customWidth="1"/>
    <col min="15369" max="15369" width="11" style="138" customWidth="1"/>
    <col min="15370" max="15370" width="11.140625" style="138" customWidth="1"/>
    <col min="15371" max="15372" width="10.7109375" style="138" customWidth="1"/>
    <col min="15373" max="15374" width="10.85546875" style="138" customWidth="1"/>
    <col min="15375" max="15375" width="11" style="138" customWidth="1"/>
    <col min="15376" max="15376" width="13.28515625" style="138" bestFit="1" customWidth="1"/>
    <col min="15377" max="15377" width="11.5703125" style="138" bestFit="1" customWidth="1"/>
    <col min="15378" max="15378" width="13.85546875" style="138" bestFit="1" customWidth="1"/>
    <col min="15379" max="15379" width="16" style="138" bestFit="1" customWidth="1"/>
    <col min="15380" max="15380" width="15.140625" style="138" customWidth="1"/>
    <col min="15381" max="15617" width="9.140625" style="138"/>
    <col min="15618" max="15618" width="34.7109375" style="138" customWidth="1"/>
    <col min="15619" max="15619" width="20.85546875" style="138" customWidth="1"/>
    <col min="15620" max="15621" width="10.7109375" style="138" customWidth="1"/>
    <col min="15622" max="15622" width="11.5703125" style="138" customWidth="1"/>
    <col min="15623" max="15623" width="11" style="138" customWidth="1"/>
    <col min="15624" max="15624" width="11.140625" style="138" customWidth="1"/>
    <col min="15625" max="15625" width="11" style="138" customWidth="1"/>
    <col min="15626" max="15626" width="11.140625" style="138" customWidth="1"/>
    <col min="15627" max="15628" width="10.7109375" style="138" customWidth="1"/>
    <col min="15629" max="15630" width="10.85546875" style="138" customWidth="1"/>
    <col min="15631" max="15631" width="11" style="138" customWidth="1"/>
    <col min="15632" max="15632" width="13.28515625" style="138" bestFit="1" customWidth="1"/>
    <col min="15633" max="15633" width="11.5703125" style="138" bestFit="1" customWidth="1"/>
    <col min="15634" max="15634" width="13.85546875" style="138" bestFit="1" customWidth="1"/>
    <col min="15635" max="15635" width="16" style="138" bestFit="1" customWidth="1"/>
    <col min="15636" max="15636" width="15.140625" style="138" customWidth="1"/>
    <col min="15637" max="15873" width="9.140625" style="138"/>
    <col min="15874" max="15874" width="34.7109375" style="138" customWidth="1"/>
    <col min="15875" max="15875" width="20.85546875" style="138" customWidth="1"/>
    <col min="15876" max="15877" width="10.7109375" style="138" customWidth="1"/>
    <col min="15878" max="15878" width="11.5703125" style="138" customWidth="1"/>
    <col min="15879" max="15879" width="11" style="138" customWidth="1"/>
    <col min="15880" max="15880" width="11.140625" style="138" customWidth="1"/>
    <col min="15881" max="15881" width="11" style="138" customWidth="1"/>
    <col min="15882" max="15882" width="11.140625" style="138" customWidth="1"/>
    <col min="15883" max="15884" width="10.7109375" style="138" customWidth="1"/>
    <col min="15885" max="15886" width="10.85546875" style="138" customWidth="1"/>
    <col min="15887" max="15887" width="11" style="138" customWidth="1"/>
    <col min="15888" max="15888" width="13.28515625" style="138" bestFit="1" customWidth="1"/>
    <col min="15889" max="15889" width="11.5703125" style="138" bestFit="1" customWidth="1"/>
    <col min="15890" max="15890" width="13.85546875" style="138" bestFit="1" customWidth="1"/>
    <col min="15891" max="15891" width="16" style="138" bestFit="1" customWidth="1"/>
    <col min="15892" max="15892" width="15.140625" style="138" customWidth="1"/>
    <col min="15893" max="16129" width="9.140625" style="138"/>
    <col min="16130" max="16130" width="34.7109375" style="138" customWidth="1"/>
    <col min="16131" max="16131" width="20.85546875" style="138" customWidth="1"/>
    <col min="16132" max="16133" width="10.7109375" style="138" customWidth="1"/>
    <col min="16134" max="16134" width="11.5703125" style="138" customWidth="1"/>
    <col min="16135" max="16135" width="11" style="138" customWidth="1"/>
    <col min="16136" max="16136" width="11.140625" style="138" customWidth="1"/>
    <col min="16137" max="16137" width="11" style="138" customWidth="1"/>
    <col min="16138" max="16138" width="11.140625" style="138" customWidth="1"/>
    <col min="16139" max="16140" width="10.7109375" style="138" customWidth="1"/>
    <col min="16141" max="16142" width="10.85546875" style="138" customWidth="1"/>
    <col min="16143" max="16143" width="11" style="138" customWidth="1"/>
    <col min="16144" max="16144" width="13.28515625" style="138" bestFit="1" customWidth="1"/>
    <col min="16145" max="16145" width="11.5703125" style="138" bestFit="1" customWidth="1"/>
    <col min="16146" max="16146" width="13.85546875" style="138" bestFit="1" customWidth="1"/>
    <col min="16147" max="16147" width="16" style="138" bestFit="1" customWidth="1"/>
    <col min="16148" max="16148" width="15.140625" style="138" customWidth="1"/>
    <col min="16149" max="16384" width="9.140625" style="138"/>
  </cols>
  <sheetData>
    <row r="2" spans="2:20" ht="24.95" customHeight="1" thickBot="1" x14ac:dyDescent="0.25">
      <c r="B2" s="140" t="s">
        <v>353</v>
      </c>
    </row>
    <row r="3" spans="2:20" ht="24.95" customHeight="1" thickBot="1" x14ac:dyDescent="0.25">
      <c r="B3" s="142" t="s">
        <v>0</v>
      </c>
      <c r="C3" s="142" t="s">
        <v>1</v>
      </c>
      <c r="D3" s="266">
        <v>43374</v>
      </c>
      <c r="E3" s="266">
        <v>43406</v>
      </c>
      <c r="F3" s="266">
        <v>43437</v>
      </c>
      <c r="G3" s="266">
        <v>43466</v>
      </c>
      <c r="H3" s="266">
        <v>43497</v>
      </c>
      <c r="I3" s="266">
        <v>43525</v>
      </c>
      <c r="J3" s="266">
        <v>43556</v>
      </c>
      <c r="K3" s="266">
        <v>43586</v>
      </c>
      <c r="L3" s="266">
        <v>43617</v>
      </c>
      <c r="M3" s="266">
        <v>43647</v>
      </c>
      <c r="N3" s="266">
        <v>43678</v>
      </c>
      <c r="O3" s="266">
        <v>43709</v>
      </c>
      <c r="P3" s="531" t="s">
        <v>309</v>
      </c>
      <c r="Q3" s="532" t="s">
        <v>310</v>
      </c>
      <c r="R3" s="533" t="s">
        <v>311</v>
      </c>
      <c r="S3" s="147" t="s">
        <v>312</v>
      </c>
      <c r="T3" s="147" t="s">
        <v>171</v>
      </c>
    </row>
    <row r="4" spans="2:20" ht="24.95" customHeight="1" x14ac:dyDescent="0.2">
      <c r="B4" s="149" t="s">
        <v>5</v>
      </c>
      <c r="C4" s="150"/>
      <c r="D4" s="151">
        <v>17</v>
      </c>
      <c r="E4" s="152">
        <v>13</v>
      </c>
      <c r="F4" s="152">
        <v>18</v>
      </c>
      <c r="G4" s="152">
        <v>15</v>
      </c>
      <c r="H4" s="152">
        <v>12</v>
      </c>
      <c r="I4" s="152">
        <v>12</v>
      </c>
      <c r="J4" s="152">
        <v>23</v>
      </c>
      <c r="K4" s="152">
        <v>14</v>
      </c>
      <c r="L4" s="152">
        <v>18</v>
      </c>
      <c r="M4" s="152">
        <v>18</v>
      </c>
      <c r="N4" s="152">
        <v>13</v>
      </c>
      <c r="O4" s="153">
        <v>17</v>
      </c>
      <c r="P4" s="154" t="s">
        <v>7</v>
      </c>
      <c r="Q4" s="155" t="s">
        <v>7</v>
      </c>
      <c r="R4" s="156" t="s">
        <v>7</v>
      </c>
      <c r="S4" s="157" t="s">
        <v>6</v>
      </c>
      <c r="T4" s="157" t="s">
        <v>6</v>
      </c>
    </row>
    <row r="5" spans="2:20" ht="24.95" customHeight="1" x14ac:dyDescent="0.2">
      <c r="B5" s="158" t="s">
        <v>8</v>
      </c>
      <c r="C5" s="159" t="s">
        <v>9</v>
      </c>
      <c r="D5" s="160">
        <v>13.06</v>
      </c>
      <c r="E5" s="161">
        <v>12.3</v>
      </c>
      <c r="F5" s="161">
        <v>12.5</v>
      </c>
      <c r="G5" s="161">
        <v>12.28</v>
      </c>
      <c r="H5" s="161">
        <v>12.29</v>
      </c>
      <c r="I5" s="161">
        <v>12.26</v>
      </c>
      <c r="J5" s="161">
        <v>12.4</v>
      </c>
      <c r="K5" s="161">
        <v>12.3</v>
      </c>
      <c r="L5" s="161">
        <v>12.4</v>
      </c>
      <c r="M5" s="161">
        <v>12.55</v>
      </c>
      <c r="N5" s="161">
        <v>12.26</v>
      </c>
      <c r="O5" s="162">
        <v>12.43</v>
      </c>
      <c r="P5" s="163" t="s">
        <v>7</v>
      </c>
      <c r="Q5" s="164" t="s">
        <v>7</v>
      </c>
      <c r="R5" s="165" t="s">
        <v>7</v>
      </c>
      <c r="S5" s="166" t="s">
        <v>6</v>
      </c>
      <c r="T5" s="166" t="s">
        <v>6</v>
      </c>
    </row>
    <row r="6" spans="2:20" ht="24.95" customHeight="1" x14ac:dyDescent="0.2">
      <c r="B6" s="158" t="s">
        <v>10</v>
      </c>
      <c r="C6" s="159" t="s">
        <v>11</v>
      </c>
      <c r="D6" s="167">
        <v>22.1</v>
      </c>
      <c r="E6" s="168">
        <v>23.7</v>
      </c>
      <c r="F6" s="168">
        <v>22.2</v>
      </c>
      <c r="G6" s="168">
        <v>20.100000000000001</v>
      </c>
      <c r="H6" s="168">
        <v>21.1</v>
      </c>
      <c r="I6" s="169">
        <v>21</v>
      </c>
      <c r="J6" s="233">
        <v>23.8</v>
      </c>
      <c r="K6" s="169">
        <v>21.4</v>
      </c>
      <c r="L6" s="169">
        <v>20</v>
      </c>
      <c r="M6" s="169">
        <v>20.2</v>
      </c>
      <c r="N6" s="169">
        <v>26.3</v>
      </c>
      <c r="O6" s="170">
        <v>25.9</v>
      </c>
      <c r="P6" s="171">
        <f>MAX(D6:O6)</f>
        <v>26.3</v>
      </c>
      <c r="Q6" s="172">
        <f>MIN(D6:O6)</f>
        <v>20</v>
      </c>
      <c r="R6" s="173">
        <f>AVERAGE(D6:O6)</f>
        <v>22.316666666666666</v>
      </c>
      <c r="S6" s="166" t="s">
        <v>6</v>
      </c>
      <c r="T6" s="166" t="s">
        <v>6</v>
      </c>
    </row>
    <row r="7" spans="2:20" ht="24.95" customHeight="1" x14ac:dyDescent="0.2">
      <c r="B7" s="174" t="s">
        <v>12</v>
      </c>
      <c r="C7" s="175" t="s">
        <v>13</v>
      </c>
      <c r="D7" s="167">
        <v>2</v>
      </c>
      <c r="E7" s="168">
        <v>1</v>
      </c>
      <c r="F7" s="168">
        <v>3</v>
      </c>
      <c r="G7" s="168">
        <v>1</v>
      </c>
      <c r="H7" s="168">
        <v>2</v>
      </c>
      <c r="I7" s="176">
        <v>2</v>
      </c>
      <c r="J7" s="184">
        <v>2</v>
      </c>
      <c r="K7" s="176">
        <v>1</v>
      </c>
      <c r="L7" s="176">
        <v>3</v>
      </c>
      <c r="M7" s="176">
        <v>3</v>
      </c>
      <c r="N7" s="176">
        <v>0</v>
      </c>
      <c r="O7" s="170">
        <v>1</v>
      </c>
      <c r="P7" s="177">
        <f>MAX(D7:O7)</f>
        <v>3</v>
      </c>
      <c r="Q7" s="178">
        <f>MIN(D7:O7)</f>
        <v>0</v>
      </c>
      <c r="R7" s="179">
        <f>AVERAGE(D7:O7)</f>
        <v>1.75</v>
      </c>
      <c r="S7" s="180" t="s">
        <v>7</v>
      </c>
      <c r="T7" s="180" t="s">
        <v>7</v>
      </c>
    </row>
    <row r="8" spans="2:20" ht="24.95" customHeight="1" x14ac:dyDescent="0.2">
      <c r="B8" s="174" t="s">
        <v>14</v>
      </c>
      <c r="C8" s="175"/>
      <c r="D8" s="167" t="s">
        <v>61</v>
      </c>
      <c r="E8" s="168" t="s">
        <v>61</v>
      </c>
      <c r="F8" s="168" t="s">
        <v>61</v>
      </c>
      <c r="G8" s="168" t="s">
        <v>61</v>
      </c>
      <c r="H8" s="168" t="s">
        <v>61</v>
      </c>
      <c r="I8" s="176" t="s">
        <v>61</v>
      </c>
      <c r="J8" s="161" t="s">
        <v>61</v>
      </c>
      <c r="K8" s="176" t="s">
        <v>61</v>
      </c>
      <c r="L8" s="176" t="s">
        <v>61</v>
      </c>
      <c r="M8" s="176" t="s">
        <v>61</v>
      </c>
      <c r="N8" s="176" t="s">
        <v>69</v>
      </c>
      <c r="O8" s="170" t="s">
        <v>61</v>
      </c>
      <c r="P8" s="171" t="s">
        <v>61</v>
      </c>
      <c r="Q8" s="172" t="s">
        <v>61</v>
      </c>
      <c r="R8" s="173" t="s">
        <v>61</v>
      </c>
      <c r="S8" s="180" t="s">
        <v>7</v>
      </c>
      <c r="T8" s="180" t="s">
        <v>7</v>
      </c>
    </row>
    <row r="9" spans="2:20" ht="24.95" customHeight="1" x14ac:dyDescent="0.2">
      <c r="B9" s="174" t="s">
        <v>15</v>
      </c>
      <c r="C9" s="175" t="s">
        <v>315</v>
      </c>
      <c r="D9" s="167">
        <v>6.96</v>
      </c>
      <c r="E9" s="168">
        <v>6.96</v>
      </c>
      <c r="F9" s="181">
        <v>6.61</v>
      </c>
      <c r="G9" s="168">
        <v>5.34</v>
      </c>
      <c r="H9" s="168">
        <v>4.63</v>
      </c>
      <c r="I9" s="181">
        <v>4.0999999999999996</v>
      </c>
      <c r="J9" s="161">
        <v>3.68</v>
      </c>
      <c r="K9" s="181">
        <v>10.4</v>
      </c>
      <c r="L9" s="181">
        <v>6.05</v>
      </c>
      <c r="M9" s="181">
        <v>4.6399999999999997</v>
      </c>
      <c r="N9" s="181">
        <v>6.96</v>
      </c>
      <c r="O9" s="170">
        <v>10.199999999999999</v>
      </c>
      <c r="P9" s="171">
        <f t="shared" ref="P9:P34" si="0">MAX(D9:O9)</f>
        <v>10.4</v>
      </c>
      <c r="Q9" s="172">
        <f t="shared" ref="Q9:Q23" si="1">MIN(D9:O9)</f>
        <v>3.68</v>
      </c>
      <c r="R9" s="173">
        <f t="shared" ref="R9:R32" si="2">AVERAGE(D9:O9)</f>
        <v>6.3775000000000004</v>
      </c>
      <c r="S9" s="180" t="s">
        <v>7</v>
      </c>
      <c r="T9" s="180" t="s">
        <v>7</v>
      </c>
    </row>
    <row r="10" spans="2:20" ht="24.95" customHeight="1" x14ac:dyDescent="0.2">
      <c r="B10" s="174" t="s">
        <v>16</v>
      </c>
      <c r="C10" s="175"/>
      <c r="D10" s="182">
        <v>7.55</v>
      </c>
      <c r="E10" s="181">
        <v>7.76</v>
      </c>
      <c r="F10" s="181">
        <v>7.63</v>
      </c>
      <c r="G10" s="168">
        <v>7.57</v>
      </c>
      <c r="H10" s="168">
        <v>7.77</v>
      </c>
      <c r="I10" s="181">
        <v>7.47</v>
      </c>
      <c r="J10" s="161">
        <v>7.86</v>
      </c>
      <c r="K10" s="181">
        <v>7.78</v>
      </c>
      <c r="L10" s="181">
        <v>7.76</v>
      </c>
      <c r="M10" s="181">
        <v>8.0500000000000007</v>
      </c>
      <c r="N10" s="181">
        <v>7.99</v>
      </c>
      <c r="O10" s="170">
        <v>7.67</v>
      </c>
      <c r="P10" s="163">
        <f t="shared" si="0"/>
        <v>8.0500000000000007</v>
      </c>
      <c r="Q10" s="164">
        <f t="shared" si="1"/>
        <v>7.47</v>
      </c>
      <c r="R10" s="165">
        <f t="shared" si="2"/>
        <v>7.7383333333333333</v>
      </c>
      <c r="S10" s="166" t="s">
        <v>17</v>
      </c>
      <c r="T10" s="166" t="s">
        <v>6</v>
      </c>
    </row>
    <row r="11" spans="2:20" ht="24.95" customHeight="1" x14ac:dyDescent="0.2">
      <c r="B11" s="174" t="s">
        <v>18</v>
      </c>
      <c r="C11" s="183" t="s">
        <v>19</v>
      </c>
      <c r="D11" s="167">
        <v>211</v>
      </c>
      <c r="E11" s="168">
        <v>225</v>
      </c>
      <c r="F11" s="168">
        <v>231</v>
      </c>
      <c r="G11" s="168">
        <v>212</v>
      </c>
      <c r="H11" s="168">
        <v>196</v>
      </c>
      <c r="I11" s="176">
        <v>174</v>
      </c>
      <c r="J11" s="161">
        <v>179</v>
      </c>
      <c r="K11" s="176">
        <v>194</v>
      </c>
      <c r="L11" s="176">
        <v>199</v>
      </c>
      <c r="M11" s="176">
        <v>218</v>
      </c>
      <c r="N11" s="176">
        <v>231</v>
      </c>
      <c r="O11" s="170">
        <v>178</v>
      </c>
      <c r="P11" s="177">
        <f t="shared" si="0"/>
        <v>231</v>
      </c>
      <c r="Q11" s="178">
        <f t="shared" si="1"/>
        <v>174</v>
      </c>
      <c r="R11" s="179">
        <f t="shared" si="2"/>
        <v>204</v>
      </c>
      <c r="S11" s="180" t="s">
        <v>7</v>
      </c>
      <c r="T11" s="180" t="s">
        <v>7</v>
      </c>
    </row>
    <row r="12" spans="2:20" ht="24.95" customHeight="1" x14ac:dyDescent="0.2">
      <c r="B12" s="185" t="s">
        <v>21</v>
      </c>
      <c r="C12" s="186" t="s">
        <v>22</v>
      </c>
      <c r="D12" s="182">
        <v>97</v>
      </c>
      <c r="E12" s="181">
        <v>103</v>
      </c>
      <c r="F12" s="181">
        <v>118</v>
      </c>
      <c r="G12" s="187">
        <v>111</v>
      </c>
      <c r="H12" s="187">
        <v>102</v>
      </c>
      <c r="I12" s="187">
        <v>92</v>
      </c>
      <c r="J12" s="188">
        <v>94</v>
      </c>
      <c r="K12" s="187">
        <v>95</v>
      </c>
      <c r="L12" s="187">
        <v>96</v>
      </c>
      <c r="M12" s="187">
        <v>106</v>
      </c>
      <c r="N12" s="187">
        <v>116</v>
      </c>
      <c r="O12" s="189">
        <v>86</v>
      </c>
      <c r="P12" s="177">
        <f t="shared" si="0"/>
        <v>118</v>
      </c>
      <c r="Q12" s="178">
        <f t="shared" si="1"/>
        <v>86</v>
      </c>
      <c r="R12" s="179">
        <f t="shared" si="2"/>
        <v>101.33333333333333</v>
      </c>
      <c r="S12" s="190" t="s">
        <v>7</v>
      </c>
      <c r="T12" s="180" t="s">
        <v>7</v>
      </c>
    </row>
    <row r="13" spans="2:20" ht="24.95" customHeight="1" x14ac:dyDescent="0.2">
      <c r="B13" s="174" t="s">
        <v>23</v>
      </c>
      <c r="C13" s="175" t="s">
        <v>22</v>
      </c>
      <c r="D13" s="167">
        <v>0</v>
      </c>
      <c r="E13" s="168">
        <v>0</v>
      </c>
      <c r="F13" s="168">
        <v>0</v>
      </c>
      <c r="G13" s="168">
        <v>0</v>
      </c>
      <c r="H13" s="168">
        <v>0</v>
      </c>
      <c r="I13" s="176">
        <v>0</v>
      </c>
      <c r="J13" s="184">
        <v>0</v>
      </c>
      <c r="K13" s="176">
        <v>0</v>
      </c>
      <c r="L13" s="176">
        <v>0</v>
      </c>
      <c r="M13" s="176">
        <v>0</v>
      </c>
      <c r="N13" s="176">
        <v>0</v>
      </c>
      <c r="O13" s="170">
        <v>0</v>
      </c>
      <c r="P13" s="177">
        <f t="shared" si="0"/>
        <v>0</v>
      </c>
      <c r="Q13" s="178">
        <f t="shared" si="1"/>
        <v>0</v>
      </c>
      <c r="R13" s="179">
        <f t="shared" si="2"/>
        <v>0</v>
      </c>
      <c r="S13" s="180" t="s">
        <v>7</v>
      </c>
      <c r="T13" s="180" t="s">
        <v>7</v>
      </c>
    </row>
    <row r="14" spans="2:20" ht="24.95" customHeight="1" x14ac:dyDescent="0.2">
      <c r="B14" s="191" t="s">
        <v>24</v>
      </c>
      <c r="C14" s="175" t="s">
        <v>22</v>
      </c>
      <c r="D14" s="167">
        <v>135</v>
      </c>
      <c r="E14" s="168">
        <v>149</v>
      </c>
      <c r="F14" s="168">
        <v>170</v>
      </c>
      <c r="G14" s="168">
        <v>139</v>
      </c>
      <c r="H14" s="168">
        <v>127</v>
      </c>
      <c r="I14" s="176">
        <v>112</v>
      </c>
      <c r="J14" s="184">
        <v>119</v>
      </c>
      <c r="K14" s="176">
        <v>125</v>
      </c>
      <c r="L14" s="176">
        <v>205</v>
      </c>
      <c r="M14" s="176">
        <v>135</v>
      </c>
      <c r="N14" s="176">
        <v>148</v>
      </c>
      <c r="O14" s="170">
        <v>123</v>
      </c>
      <c r="P14" s="177">
        <f t="shared" si="0"/>
        <v>205</v>
      </c>
      <c r="Q14" s="178">
        <f t="shared" si="1"/>
        <v>112</v>
      </c>
      <c r="R14" s="179">
        <f t="shared" si="2"/>
        <v>140.58333333333334</v>
      </c>
      <c r="S14" s="166" t="s">
        <v>6</v>
      </c>
      <c r="T14" s="166" t="s">
        <v>6</v>
      </c>
    </row>
    <row r="15" spans="2:20" ht="24.95" customHeight="1" x14ac:dyDescent="0.2">
      <c r="B15" s="174" t="s">
        <v>25</v>
      </c>
      <c r="C15" s="175" t="s">
        <v>22</v>
      </c>
      <c r="D15" s="167">
        <v>127</v>
      </c>
      <c r="E15" s="168">
        <v>135</v>
      </c>
      <c r="F15" s="168">
        <v>139</v>
      </c>
      <c r="G15" s="168">
        <v>127</v>
      </c>
      <c r="H15" s="168">
        <v>118</v>
      </c>
      <c r="I15" s="176">
        <v>104</v>
      </c>
      <c r="J15" s="184">
        <v>107</v>
      </c>
      <c r="K15" s="176">
        <v>116</v>
      </c>
      <c r="L15" s="176">
        <v>119</v>
      </c>
      <c r="M15" s="176">
        <v>131</v>
      </c>
      <c r="N15" s="176">
        <v>139</v>
      </c>
      <c r="O15" s="170">
        <v>107</v>
      </c>
      <c r="P15" s="177">
        <f t="shared" si="0"/>
        <v>139</v>
      </c>
      <c r="Q15" s="178">
        <f t="shared" si="1"/>
        <v>104</v>
      </c>
      <c r="R15" s="179">
        <f t="shared" si="2"/>
        <v>122.41666666666667</v>
      </c>
      <c r="S15" s="166" t="s">
        <v>6</v>
      </c>
      <c r="T15" s="166" t="s">
        <v>6</v>
      </c>
    </row>
    <row r="16" spans="2:20" ht="24.95" customHeight="1" x14ac:dyDescent="0.2">
      <c r="B16" s="174" t="s">
        <v>26</v>
      </c>
      <c r="C16" s="175" t="s">
        <v>22</v>
      </c>
      <c r="D16" s="167">
        <v>8</v>
      </c>
      <c r="E16" s="168">
        <v>14</v>
      </c>
      <c r="F16" s="168">
        <v>31</v>
      </c>
      <c r="G16" s="168">
        <v>12</v>
      </c>
      <c r="H16" s="168">
        <v>9</v>
      </c>
      <c r="I16" s="176">
        <v>8</v>
      </c>
      <c r="J16" s="184">
        <v>12</v>
      </c>
      <c r="K16" s="176">
        <v>9</v>
      </c>
      <c r="L16" s="176">
        <v>6</v>
      </c>
      <c r="M16" s="176">
        <v>4</v>
      </c>
      <c r="N16" s="176">
        <v>9</v>
      </c>
      <c r="O16" s="170">
        <v>16</v>
      </c>
      <c r="P16" s="177">
        <f t="shared" si="0"/>
        <v>31</v>
      </c>
      <c r="Q16" s="178">
        <f t="shared" si="1"/>
        <v>4</v>
      </c>
      <c r="R16" s="179">
        <f t="shared" si="2"/>
        <v>11.5</v>
      </c>
      <c r="S16" s="180" t="s">
        <v>7</v>
      </c>
      <c r="T16" s="180" t="s">
        <v>7</v>
      </c>
    </row>
    <row r="17" spans="2:20" ht="24.95" customHeight="1" x14ac:dyDescent="0.2">
      <c r="B17" s="174" t="s">
        <v>27</v>
      </c>
      <c r="C17" s="175" t="s">
        <v>22</v>
      </c>
      <c r="D17" s="167">
        <v>104</v>
      </c>
      <c r="E17" s="168">
        <v>111</v>
      </c>
      <c r="F17" s="168">
        <v>121</v>
      </c>
      <c r="G17" s="168">
        <v>121</v>
      </c>
      <c r="H17" s="168">
        <v>102</v>
      </c>
      <c r="I17" s="176">
        <v>85</v>
      </c>
      <c r="J17" s="184">
        <v>92</v>
      </c>
      <c r="K17" s="176">
        <v>98</v>
      </c>
      <c r="L17" s="176">
        <v>104</v>
      </c>
      <c r="M17" s="176">
        <v>114</v>
      </c>
      <c r="N17" s="176">
        <v>117</v>
      </c>
      <c r="O17" s="170">
        <v>88</v>
      </c>
      <c r="P17" s="177">
        <f t="shared" si="0"/>
        <v>121</v>
      </c>
      <c r="Q17" s="178">
        <f t="shared" si="1"/>
        <v>85</v>
      </c>
      <c r="R17" s="179">
        <f t="shared" si="2"/>
        <v>104.75</v>
      </c>
      <c r="S17" s="180" t="s">
        <v>7</v>
      </c>
      <c r="T17" s="180" t="s">
        <v>7</v>
      </c>
    </row>
    <row r="18" spans="2:20" ht="24.95" customHeight="1" x14ac:dyDescent="0.2">
      <c r="B18" s="174" t="s">
        <v>28</v>
      </c>
      <c r="C18" s="175" t="s">
        <v>22</v>
      </c>
      <c r="D18" s="167">
        <v>97</v>
      </c>
      <c r="E18" s="168">
        <v>103</v>
      </c>
      <c r="F18" s="168">
        <v>118</v>
      </c>
      <c r="G18" s="168">
        <v>111</v>
      </c>
      <c r="H18" s="168">
        <v>102</v>
      </c>
      <c r="I18" s="176">
        <v>85</v>
      </c>
      <c r="J18" s="184">
        <v>92</v>
      </c>
      <c r="K18" s="176">
        <v>95</v>
      </c>
      <c r="L18" s="176">
        <v>96</v>
      </c>
      <c r="M18" s="176">
        <v>106</v>
      </c>
      <c r="N18" s="176">
        <v>116</v>
      </c>
      <c r="O18" s="170">
        <v>86</v>
      </c>
      <c r="P18" s="177">
        <f t="shared" si="0"/>
        <v>118</v>
      </c>
      <c r="Q18" s="178">
        <f t="shared" si="1"/>
        <v>85</v>
      </c>
      <c r="R18" s="179">
        <f t="shared" si="2"/>
        <v>100.58333333333333</v>
      </c>
      <c r="S18" s="180" t="s">
        <v>7</v>
      </c>
      <c r="T18" s="180" t="s">
        <v>7</v>
      </c>
    </row>
    <row r="19" spans="2:20" ht="24.95" customHeight="1" x14ac:dyDescent="0.2">
      <c r="B19" s="174" t="s">
        <v>29</v>
      </c>
      <c r="C19" s="175" t="s">
        <v>22</v>
      </c>
      <c r="D19" s="167">
        <v>7</v>
      </c>
      <c r="E19" s="168">
        <v>8</v>
      </c>
      <c r="F19" s="168">
        <v>3</v>
      </c>
      <c r="G19" s="168">
        <v>10</v>
      </c>
      <c r="H19" s="168">
        <v>0</v>
      </c>
      <c r="I19" s="176">
        <v>0</v>
      </c>
      <c r="J19" s="184">
        <v>0</v>
      </c>
      <c r="K19" s="176">
        <v>3</v>
      </c>
      <c r="L19" s="176">
        <v>8</v>
      </c>
      <c r="M19" s="176">
        <v>8</v>
      </c>
      <c r="N19" s="176">
        <v>1</v>
      </c>
      <c r="O19" s="170">
        <v>2</v>
      </c>
      <c r="P19" s="177">
        <f t="shared" si="0"/>
        <v>10</v>
      </c>
      <c r="Q19" s="178">
        <f t="shared" si="1"/>
        <v>0</v>
      </c>
      <c r="R19" s="179">
        <f t="shared" si="2"/>
        <v>4.166666666666667</v>
      </c>
      <c r="S19" s="180" t="s">
        <v>7</v>
      </c>
      <c r="T19" s="180" t="s">
        <v>7</v>
      </c>
    </row>
    <row r="20" spans="2:20" ht="24.95" customHeight="1" x14ac:dyDescent="0.2">
      <c r="B20" s="174" t="s">
        <v>30</v>
      </c>
      <c r="C20" s="175" t="s">
        <v>22</v>
      </c>
      <c r="D20" s="167">
        <v>1</v>
      </c>
      <c r="E20" s="168">
        <v>2</v>
      </c>
      <c r="F20" s="168">
        <v>0</v>
      </c>
      <c r="G20" s="168">
        <v>0</v>
      </c>
      <c r="H20" s="168">
        <v>0</v>
      </c>
      <c r="I20" s="176">
        <v>0</v>
      </c>
      <c r="J20" s="184">
        <v>0</v>
      </c>
      <c r="K20" s="176">
        <v>0</v>
      </c>
      <c r="L20" s="176">
        <v>0</v>
      </c>
      <c r="M20" s="176">
        <v>0</v>
      </c>
      <c r="N20" s="176">
        <v>0</v>
      </c>
      <c r="O20" s="170">
        <v>0</v>
      </c>
      <c r="P20" s="177">
        <f t="shared" si="0"/>
        <v>2</v>
      </c>
      <c r="Q20" s="178">
        <f t="shared" si="1"/>
        <v>0</v>
      </c>
      <c r="R20" s="179">
        <f t="shared" si="2"/>
        <v>0.25</v>
      </c>
      <c r="S20" s="180" t="s">
        <v>7</v>
      </c>
      <c r="T20" s="180" t="s">
        <v>7</v>
      </c>
    </row>
    <row r="21" spans="2:20" ht="24.95" customHeight="1" x14ac:dyDescent="0.2">
      <c r="B21" s="174" t="s">
        <v>31</v>
      </c>
      <c r="C21" s="175" t="s">
        <v>22</v>
      </c>
      <c r="D21" s="167">
        <v>1</v>
      </c>
      <c r="E21" s="168">
        <v>2</v>
      </c>
      <c r="F21" s="168">
        <v>1</v>
      </c>
      <c r="G21" s="168">
        <v>2</v>
      </c>
      <c r="H21" s="168">
        <v>1</v>
      </c>
      <c r="I21" s="176">
        <v>0</v>
      </c>
      <c r="J21" s="184">
        <v>1</v>
      </c>
      <c r="K21" s="176">
        <v>1</v>
      </c>
      <c r="L21" s="176">
        <v>1</v>
      </c>
      <c r="M21" s="176">
        <v>2</v>
      </c>
      <c r="N21" s="176">
        <v>3</v>
      </c>
      <c r="O21" s="170">
        <v>7</v>
      </c>
      <c r="P21" s="177">
        <f t="shared" si="0"/>
        <v>7</v>
      </c>
      <c r="Q21" s="178">
        <f t="shared" si="1"/>
        <v>0</v>
      </c>
      <c r="R21" s="179">
        <f t="shared" si="2"/>
        <v>1.8333333333333333</v>
      </c>
      <c r="S21" s="180" t="s">
        <v>7</v>
      </c>
      <c r="T21" s="180" t="s">
        <v>7</v>
      </c>
    </row>
    <row r="22" spans="2:20" ht="24.95" customHeight="1" x14ac:dyDescent="0.2">
      <c r="B22" s="174" t="s">
        <v>32</v>
      </c>
      <c r="C22" s="175" t="s">
        <v>22</v>
      </c>
      <c r="D22" s="167">
        <v>2.4</v>
      </c>
      <c r="E22" s="168">
        <v>1.6</v>
      </c>
      <c r="F22" s="168">
        <v>1.45</v>
      </c>
      <c r="G22" s="168">
        <v>1.78</v>
      </c>
      <c r="H22" s="168">
        <v>1.1599999999999999</v>
      </c>
      <c r="I22" s="176">
        <v>0.97</v>
      </c>
      <c r="J22" s="184">
        <v>1.08</v>
      </c>
      <c r="K22" s="176">
        <v>1.2</v>
      </c>
      <c r="L22" s="176">
        <v>1.54</v>
      </c>
      <c r="M22" s="176">
        <v>1.31</v>
      </c>
      <c r="N22" s="176">
        <v>1.54</v>
      </c>
      <c r="O22" s="170">
        <v>1.22</v>
      </c>
      <c r="P22" s="177">
        <f t="shared" si="0"/>
        <v>2.4</v>
      </c>
      <c r="Q22" s="178">
        <f t="shared" si="1"/>
        <v>0.97</v>
      </c>
      <c r="R22" s="179">
        <f t="shared" si="2"/>
        <v>1.4375</v>
      </c>
      <c r="S22" s="180" t="s">
        <v>7</v>
      </c>
      <c r="T22" s="180" t="s">
        <v>7</v>
      </c>
    </row>
    <row r="23" spans="2:20" ht="24.95" customHeight="1" x14ac:dyDescent="0.2">
      <c r="B23" s="174" t="s">
        <v>33</v>
      </c>
      <c r="C23" s="175" t="s">
        <v>22</v>
      </c>
      <c r="D23" s="192">
        <v>0.11</v>
      </c>
      <c r="E23" s="192">
        <v>8.3000000000000004E-2</v>
      </c>
      <c r="F23" s="192">
        <v>7.2999999999999995E-2</v>
      </c>
      <c r="G23" s="192">
        <v>0.09</v>
      </c>
      <c r="H23" s="192">
        <v>6.0999999999999999E-2</v>
      </c>
      <c r="I23" s="192">
        <v>4.5999999999999999E-2</v>
      </c>
      <c r="J23" s="161">
        <v>5.0999999999999997E-2</v>
      </c>
      <c r="K23" s="192">
        <v>9.0999999999999998E-2</v>
      </c>
      <c r="L23" s="192" t="s">
        <v>62</v>
      </c>
      <c r="M23" s="192">
        <v>4.9000000000000002E-2</v>
      </c>
      <c r="N23" s="192">
        <v>3.2000000000000001E-2</v>
      </c>
      <c r="O23" s="192">
        <v>4.5999999999999999E-2</v>
      </c>
      <c r="P23" s="163">
        <f t="shared" si="0"/>
        <v>0.11</v>
      </c>
      <c r="Q23" s="164">
        <f t="shared" si="1"/>
        <v>3.2000000000000001E-2</v>
      </c>
      <c r="R23" s="165">
        <f t="shared" si="2"/>
        <v>6.654545454545456E-2</v>
      </c>
      <c r="S23" s="180" t="s">
        <v>7</v>
      </c>
      <c r="T23" s="180" t="s">
        <v>7</v>
      </c>
    </row>
    <row r="24" spans="2:20" ht="24.95" customHeight="1" x14ac:dyDescent="0.2">
      <c r="B24" s="174" t="s">
        <v>320</v>
      </c>
      <c r="C24" s="175" t="s">
        <v>22</v>
      </c>
      <c r="D24" s="193">
        <v>0.24</v>
      </c>
      <c r="E24" s="193">
        <v>0.12</v>
      </c>
      <c r="F24" s="193">
        <v>0.2</v>
      </c>
      <c r="G24" s="194">
        <v>0.34</v>
      </c>
      <c r="H24" s="193" t="s">
        <v>62</v>
      </c>
      <c r="I24" s="194">
        <v>0.14000000000000001</v>
      </c>
      <c r="J24" s="161">
        <v>0.11</v>
      </c>
      <c r="K24" s="194">
        <v>0.34</v>
      </c>
      <c r="L24" s="194">
        <v>0.33</v>
      </c>
      <c r="M24" s="194">
        <v>0.54</v>
      </c>
      <c r="N24" s="194">
        <v>0.15</v>
      </c>
      <c r="O24" s="193">
        <v>0.27</v>
      </c>
      <c r="P24" s="195">
        <f t="shared" si="0"/>
        <v>0.54</v>
      </c>
      <c r="Q24" s="196" t="s">
        <v>62</v>
      </c>
      <c r="R24" s="197">
        <f t="shared" si="2"/>
        <v>0.25272727272727274</v>
      </c>
      <c r="S24" s="180">
        <v>0.5</v>
      </c>
      <c r="T24" s="198">
        <v>0</v>
      </c>
    </row>
    <row r="25" spans="2:20" ht="24.95" customHeight="1" x14ac:dyDescent="0.2">
      <c r="B25" s="174" t="s">
        <v>321</v>
      </c>
      <c r="C25" s="175" t="s">
        <v>22</v>
      </c>
      <c r="D25" s="192">
        <v>6.0000000000000001E-3</v>
      </c>
      <c r="E25" s="192">
        <v>5.0000000000000001E-3</v>
      </c>
      <c r="F25" s="192">
        <v>5.0000000000000001E-3</v>
      </c>
      <c r="G25" s="192">
        <v>4.0000000000000001E-3</v>
      </c>
      <c r="H25" s="192">
        <v>3.0000000000000001E-3</v>
      </c>
      <c r="I25" s="192">
        <v>3.0000000000000001E-3</v>
      </c>
      <c r="J25" s="161">
        <v>5.0000000000000001E-3</v>
      </c>
      <c r="K25" s="192">
        <v>1.0999999999999999E-2</v>
      </c>
      <c r="L25" s="192">
        <v>5.0000000000000001E-3</v>
      </c>
      <c r="M25" s="192">
        <v>6.0000000000000001E-3</v>
      </c>
      <c r="N25" s="192">
        <v>8.0000000000000002E-3</v>
      </c>
      <c r="O25" s="193">
        <v>7.0000000000000001E-3</v>
      </c>
      <c r="P25" s="195">
        <f t="shared" si="0"/>
        <v>1.0999999999999999E-2</v>
      </c>
      <c r="Q25" s="196" t="s">
        <v>62</v>
      </c>
      <c r="R25" s="197">
        <f t="shared" si="2"/>
        <v>5.6666666666666662E-3</v>
      </c>
      <c r="S25" s="199">
        <v>5</v>
      </c>
      <c r="T25" s="198">
        <v>0.01</v>
      </c>
    </row>
    <row r="26" spans="2:20" ht="24.95" customHeight="1" x14ac:dyDescent="0.2">
      <c r="B26" s="174" t="s">
        <v>34</v>
      </c>
      <c r="C26" s="200" t="s">
        <v>22</v>
      </c>
      <c r="D26" s="193">
        <v>0.59899999999999998</v>
      </c>
      <c r="E26" s="193">
        <v>0.55900000000000005</v>
      </c>
      <c r="F26" s="193">
        <v>0.6</v>
      </c>
      <c r="G26" s="193">
        <v>0.6</v>
      </c>
      <c r="H26" s="193">
        <v>0.5</v>
      </c>
      <c r="I26" s="194">
        <v>0.5</v>
      </c>
      <c r="J26" s="161">
        <v>0.2</v>
      </c>
      <c r="K26" s="194">
        <v>0.6</v>
      </c>
      <c r="L26" s="194">
        <v>0.2</v>
      </c>
      <c r="M26" s="194">
        <v>0.1</v>
      </c>
      <c r="N26" s="194">
        <v>0.3</v>
      </c>
      <c r="O26" s="193">
        <v>0.2</v>
      </c>
      <c r="P26" s="195">
        <f t="shared" si="0"/>
        <v>0.6</v>
      </c>
      <c r="Q26" s="201" t="s">
        <v>62</v>
      </c>
      <c r="R26" s="197">
        <f t="shared" si="2"/>
        <v>0.41316666666666668</v>
      </c>
      <c r="S26" s="202" t="s">
        <v>7</v>
      </c>
      <c r="T26" s="198">
        <v>0.01</v>
      </c>
    </row>
    <row r="27" spans="2:20" ht="24.95" customHeight="1" x14ac:dyDescent="0.2">
      <c r="B27" s="174" t="s">
        <v>35</v>
      </c>
      <c r="C27" s="175" t="s">
        <v>22</v>
      </c>
      <c r="D27" s="203">
        <v>2E-3</v>
      </c>
      <c r="E27" s="203">
        <v>1.2999999999999999E-2</v>
      </c>
      <c r="F27" s="203">
        <v>0.03</v>
      </c>
      <c r="G27" s="203">
        <v>0.01</v>
      </c>
      <c r="H27" s="193">
        <v>0.03</v>
      </c>
      <c r="I27" s="203">
        <v>0.03</v>
      </c>
      <c r="J27" s="161">
        <v>0.01</v>
      </c>
      <c r="K27" s="203">
        <v>0.04</v>
      </c>
      <c r="L27" s="203">
        <v>0</v>
      </c>
      <c r="M27" s="203">
        <v>0.01</v>
      </c>
      <c r="N27" s="203">
        <v>0.04</v>
      </c>
      <c r="O27" s="193">
        <v>0.03</v>
      </c>
      <c r="P27" s="195">
        <f t="shared" si="0"/>
        <v>0.04</v>
      </c>
      <c r="Q27" s="196">
        <f t="shared" ref="Q27:Q33" si="3">MIN(D27:O27)</f>
        <v>0</v>
      </c>
      <c r="R27" s="197">
        <f t="shared" si="2"/>
        <v>2.0416666666666666E-2</v>
      </c>
      <c r="S27" s="166" t="s">
        <v>6</v>
      </c>
      <c r="T27" s="180" t="s">
        <v>7</v>
      </c>
    </row>
    <row r="28" spans="2:20" ht="24.95" customHeight="1" x14ac:dyDescent="0.2">
      <c r="B28" s="174" t="s">
        <v>36</v>
      </c>
      <c r="C28" s="175" t="s">
        <v>22</v>
      </c>
      <c r="D28" s="193">
        <v>31.2</v>
      </c>
      <c r="E28" s="193">
        <v>31.6</v>
      </c>
      <c r="F28" s="192">
        <v>33.6</v>
      </c>
      <c r="G28" s="192">
        <v>34.4</v>
      </c>
      <c r="H28" s="193">
        <v>29.2</v>
      </c>
      <c r="I28" s="192">
        <v>27.2</v>
      </c>
      <c r="J28" s="161">
        <v>26.4</v>
      </c>
      <c r="K28" s="192">
        <v>27.2</v>
      </c>
      <c r="L28" s="192">
        <v>30.4</v>
      </c>
      <c r="M28" s="192">
        <v>31.2</v>
      </c>
      <c r="N28" s="192">
        <v>31.1</v>
      </c>
      <c r="O28" s="193">
        <v>24.3</v>
      </c>
      <c r="P28" s="195">
        <f t="shared" si="0"/>
        <v>34.4</v>
      </c>
      <c r="Q28" s="196">
        <f t="shared" si="3"/>
        <v>24.3</v>
      </c>
      <c r="R28" s="197">
        <f t="shared" si="2"/>
        <v>29.816666666666666</v>
      </c>
      <c r="S28" s="166" t="s">
        <v>6</v>
      </c>
      <c r="T28" s="180" t="s">
        <v>7</v>
      </c>
    </row>
    <row r="29" spans="2:20" ht="24.95" customHeight="1" x14ac:dyDescent="0.2">
      <c r="B29" s="174" t="s">
        <v>37</v>
      </c>
      <c r="C29" s="175" t="s">
        <v>22</v>
      </c>
      <c r="D29" s="193">
        <v>0.28000000000000003</v>
      </c>
      <c r="E29" s="193">
        <v>0.03</v>
      </c>
      <c r="F29" s="193">
        <v>0.2</v>
      </c>
      <c r="G29" s="193">
        <v>0.13</v>
      </c>
      <c r="H29" s="193">
        <v>7.0000000000000007E-2</v>
      </c>
      <c r="I29" s="203">
        <v>0.1</v>
      </c>
      <c r="J29" s="161">
        <v>0.1</v>
      </c>
      <c r="K29" s="203">
        <v>0.27</v>
      </c>
      <c r="L29" s="203">
        <v>0.22</v>
      </c>
      <c r="M29" s="203">
        <v>0.2</v>
      </c>
      <c r="N29" s="203">
        <v>0.11</v>
      </c>
      <c r="O29" s="193">
        <v>0.22</v>
      </c>
      <c r="P29" s="163">
        <f t="shared" si="0"/>
        <v>0.28000000000000003</v>
      </c>
      <c r="Q29" s="164">
        <f t="shared" si="3"/>
        <v>0.03</v>
      </c>
      <c r="R29" s="165">
        <f t="shared" si="2"/>
        <v>0.16083333333333333</v>
      </c>
      <c r="S29" s="180" t="s">
        <v>7</v>
      </c>
      <c r="T29" s="180" t="s">
        <v>7</v>
      </c>
    </row>
    <row r="30" spans="2:20" ht="24.95" customHeight="1" x14ac:dyDescent="0.2">
      <c r="B30" s="174" t="s">
        <v>38</v>
      </c>
      <c r="C30" s="175" t="s">
        <v>22</v>
      </c>
      <c r="D30" s="192">
        <v>0.25</v>
      </c>
      <c r="E30" s="192">
        <v>0.28999999999999998</v>
      </c>
      <c r="F30" s="192">
        <v>0.16</v>
      </c>
      <c r="G30" s="192">
        <v>0.15</v>
      </c>
      <c r="H30" s="192">
        <v>0.09</v>
      </c>
      <c r="I30" s="192">
        <v>0.13</v>
      </c>
      <c r="J30" s="161">
        <v>0.09</v>
      </c>
      <c r="K30" s="192">
        <v>0.14000000000000001</v>
      </c>
      <c r="L30" s="192">
        <v>0.17</v>
      </c>
      <c r="M30" s="192">
        <v>0.11</v>
      </c>
      <c r="N30" s="192">
        <v>0.15</v>
      </c>
      <c r="O30" s="192">
        <v>0.16</v>
      </c>
      <c r="P30" s="163">
        <f t="shared" si="0"/>
        <v>0.28999999999999998</v>
      </c>
      <c r="Q30" s="164">
        <f t="shared" si="3"/>
        <v>0.09</v>
      </c>
      <c r="R30" s="165">
        <f t="shared" si="2"/>
        <v>0.1575</v>
      </c>
      <c r="S30" s="180" t="s">
        <v>7</v>
      </c>
      <c r="T30" s="180" t="s">
        <v>7</v>
      </c>
    </row>
    <row r="31" spans="2:20" ht="24.95" customHeight="1" x14ac:dyDescent="0.2">
      <c r="B31" s="174" t="s">
        <v>39</v>
      </c>
      <c r="C31" s="175" t="s">
        <v>22</v>
      </c>
      <c r="D31" s="193">
        <v>0.08</v>
      </c>
      <c r="E31" s="193">
        <v>7.0000000000000007E-2</v>
      </c>
      <c r="F31" s="193">
        <v>7.0000000000000007E-2</v>
      </c>
      <c r="G31" s="193">
        <v>0.11</v>
      </c>
      <c r="H31" s="193">
        <v>0.08</v>
      </c>
      <c r="I31" s="192">
        <v>0.06</v>
      </c>
      <c r="J31" s="161">
        <v>7.0000000000000007E-2</v>
      </c>
      <c r="K31" s="192">
        <v>0.09</v>
      </c>
      <c r="L31" s="192">
        <v>7.0000000000000007E-2</v>
      </c>
      <c r="M31" s="192">
        <v>0.12</v>
      </c>
      <c r="N31" s="192">
        <v>0.11</v>
      </c>
      <c r="O31" s="193">
        <v>0.01</v>
      </c>
      <c r="P31" s="163">
        <f t="shared" si="0"/>
        <v>0.12</v>
      </c>
      <c r="Q31" s="164">
        <f t="shared" si="3"/>
        <v>0.01</v>
      </c>
      <c r="R31" s="165">
        <f t="shared" si="2"/>
        <v>7.8333333333333324E-2</v>
      </c>
      <c r="S31" s="180" t="s">
        <v>7</v>
      </c>
      <c r="T31" s="180" t="s">
        <v>7</v>
      </c>
    </row>
    <row r="32" spans="2:20" ht="24.95" customHeight="1" x14ac:dyDescent="0.2">
      <c r="B32" s="174" t="s">
        <v>40</v>
      </c>
      <c r="C32" s="175" t="s">
        <v>22</v>
      </c>
      <c r="D32" s="193">
        <v>6.24</v>
      </c>
      <c r="E32" s="193">
        <v>7.68</v>
      </c>
      <c r="F32" s="193">
        <v>8.8800000000000008</v>
      </c>
      <c r="G32" s="193">
        <v>8.4</v>
      </c>
      <c r="H32" s="193">
        <v>7.92</v>
      </c>
      <c r="I32" s="192">
        <v>4.08</v>
      </c>
      <c r="J32" s="161">
        <v>6.24</v>
      </c>
      <c r="K32" s="192">
        <v>7.2</v>
      </c>
      <c r="L32" s="192">
        <v>6.72</v>
      </c>
      <c r="M32" s="192">
        <v>8.64</v>
      </c>
      <c r="N32" s="192">
        <v>9.42</v>
      </c>
      <c r="O32" s="192">
        <v>6.54</v>
      </c>
      <c r="P32" s="163">
        <f t="shared" si="0"/>
        <v>9.42</v>
      </c>
      <c r="Q32" s="164">
        <f t="shared" si="3"/>
        <v>4.08</v>
      </c>
      <c r="R32" s="165">
        <f t="shared" si="2"/>
        <v>7.330000000000001</v>
      </c>
      <c r="S32" s="204">
        <v>1</v>
      </c>
      <c r="T32" s="204" t="s">
        <v>6</v>
      </c>
    </row>
    <row r="33" spans="2:20" ht="24.95" customHeight="1" x14ac:dyDescent="0.2">
      <c r="B33" s="174" t="s">
        <v>323</v>
      </c>
      <c r="C33" s="175" t="s">
        <v>22</v>
      </c>
      <c r="D33" s="193" t="s">
        <v>7</v>
      </c>
      <c r="E33" s="193" t="s">
        <v>62</v>
      </c>
      <c r="F33" s="193" t="s">
        <v>7</v>
      </c>
      <c r="G33" s="192" t="s">
        <v>7</v>
      </c>
      <c r="H33" s="193" t="s">
        <v>62</v>
      </c>
      <c r="I33" s="192" t="s">
        <v>7</v>
      </c>
      <c r="J33" s="161" t="s">
        <v>7</v>
      </c>
      <c r="K33" s="192" t="s">
        <v>62</v>
      </c>
      <c r="L33" s="192" t="s">
        <v>7</v>
      </c>
      <c r="M33" s="192" t="s">
        <v>7</v>
      </c>
      <c r="N33" s="192" t="s">
        <v>62</v>
      </c>
      <c r="O33" s="192" t="s">
        <v>7</v>
      </c>
      <c r="P33" s="163">
        <f t="shared" si="0"/>
        <v>0</v>
      </c>
      <c r="Q33" s="164">
        <f t="shared" si="3"/>
        <v>0</v>
      </c>
      <c r="R33" s="165" t="s">
        <v>62</v>
      </c>
      <c r="S33" s="180" t="s">
        <v>7</v>
      </c>
      <c r="T33" s="180" t="s">
        <v>7</v>
      </c>
    </row>
    <row r="34" spans="2:20" ht="24.95" customHeight="1" x14ac:dyDescent="0.2">
      <c r="B34" s="205" t="s">
        <v>354</v>
      </c>
      <c r="C34" s="175" t="s">
        <v>22</v>
      </c>
      <c r="D34" s="192" t="s">
        <v>7</v>
      </c>
      <c r="E34" s="206" t="s">
        <v>7</v>
      </c>
      <c r="F34" s="192" t="s">
        <v>7</v>
      </c>
      <c r="G34" s="192" t="s">
        <v>7</v>
      </c>
      <c r="H34" s="192" t="s">
        <v>7</v>
      </c>
      <c r="I34" s="192" t="s">
        <v>7</v>
      </c>
      <c r="J34" s="161" t="s">
        <v>7</v>
      </c>
      <c r="K34" s="192" t="s">
        <v>7</v>
      </c>
      <c r="L34" s="192" t="s">
        <v>7</v>
      </c>
      <c r="M34" s="192" t="s">
        <v>7</v>
      </c>
      <c r="N34" s="192" t="s">
        <v>7</v>
      </c>
      <c r="O34" s="207" t="s">
        <v>7</v>
      </c>
      <c r="P34" s="208">
        <f t="shared" si="0"/>
        <v>0</v>
      </c>
      <c r="Q34" s="209" t="s">
        <v>62</v>
      </c>
      <c r="R34" s="210" t="s">
        <v>62</v>
      </c>
      <c r="S34" s="180">
        <v>2E-3</v>
      </c>
      <c r="T34" s="180">
        <v>1.0000000000000001E-5</v>
      </c>
    </row>
    <row r="35" spans="2:20" ht="24.95" customHeight="1" x14ac:dyDescent="0.2">
      <c r="B35" s="205" t="s">
        <v>326</v>
      </c>
      <c r="C35" s="175" t="s">
        <v>22</v>
      </c>
      <c r="D35" s="192" t="s">
        <v>7</v>
      </c>
      <c r="E35" s="193" t="s">
        <v>325</v>
      </c>
      <c r="F35" s="192" t="s">
        <v>7</v>
      </c>
      <c r="G35" s="192" t="s">
        <v>7</v>
      </c>
      <c r="H35" s="192" t="s">
        <v>325</v>
      </c>
      <c r="I35" s="192" t="s">
        <v>7</v>
      </c>
      <c r="J35" s="161" t="s">
        <v>7</v>
      </c>
      <c r="K35" s="193" t="s">
        <v>325</v>
      </c>
      <c r="L35" s="192" t="s">
        <v>7</v>
      </c>
      <c r="M35" s="192" t="s">
        <v>7</v>
      </c>
      <c r="N35" s="193" t="s">
        <v>325</v>
      </c>
      <c r="O35" s="207" t="s">
        <v>7</v>
      </c>
      <c r="P35" s="208" t="s">
        <v>325</v>
      </c>
      <c r="Q35" s="209" t="s">
        <v>62</v>
      </c>
      <c r="R35" s="210" t="s">
        <v>325</v>
      </c>
      <c r="S35" s="180">
        <v>0.1</v>
      </c>
      <c r="T35" s="180">
        <v>0.01</v>
      </c>
    </row>
    <row r="36" spans="2:20" ht="24.95" customHeight="1" x14ac:dyDescent="0.2">
      <c r="B36" s="205" t="s">
        <v>327</v>
      </c>
      <c r="C36" s="175" t="s">
        <v>22</v>
      </c>
      <c r="D36" s="192" t="s">
        <v>7</v>
      </c>
      <c r="E36" s="193" t="s">
        <v>62</v>
      </c>
      <c r="F36" s="192" t="s">
        <v>7</v>
      </c>
      <c r="G36" s="192" t="s">
        <v>7</v>
      </c>
      <c r="H36" s="192" t="s">
        <v>62</v>
      </c>
      <c r="I36" s="192" t="s">
        <v>7</v>
      </c>
      <c r="J36" s="161" t="s">
        <v>7</v>
      </c>
      <c r="K36" s="192" t="s">
        <v>62</v>
      </c>
      <c r="L36" s="192" t="s">
        <v>7</v>
      </c>
      <c r="M36" s="192" t="s">
        <v>7</v>
      </c>
      <c r="N36" s="194" t="s">
        <v>62</v>
      </c>
      <c r="O36" s="207" t="s">
        <v>7</v>
      </c>
      <c r="P36" s="208" t="s">
        <v>62</v>
      </c>
      <c r="Q36" s="209" t="s">
        <v>62</v>
      </c>
      <c r="R36" s="210" t="s">
        <v>62</v>
      </c>
      <c r="S36" s="199">
        <v>1</v>
      </c>
      <c r="T36" s="211">
        <v>1E-3</v>
      </c>
    </row>
    <row r="37" spans="2:20" ht="24.95" customHeight="1" x14ac:dyDescent="0.2">
      <c r="B37" s="205" t="s">
        <v>328</v>
      </c>
      <c r="C37" s="175" t="s">
        <v>22</v>
      </c>
      <c r="D37" s="212">
        <v>1.9000000000000001E-4</v>
      </c>
      <c r="E37" s="193">
        <v>3.5E-4</v>
      </c>
      <c r="F37" s="193">
        <v>5.4000000000000001E-4</v>
      </c>
      <c r="G37" s="193">
        <v>4.2000000000000002E-4</v>
      </c>
      <c r="H37" s="192">
        <v>5.3800000000000002E-3</v>
      </c>
      <c r="I37" s="192">
        <v>1.8000000000000001E-4</v>
      </c>
      <c r="J37" s="161">
        <v>5.8E-4</v>
      </c>
      <c r="K37" s="192">
        <v>5.4000000000000001E-4</v>
      </c>
      <c r="L37" s="192">
        <v>2.0000000000000001E-4</v>
      </c>
      <c r="M37" s="192">
        <v>1.6000000000000001E-4</v>
      </c>
      <c r="N37" s="192">
        <v>2.9E-4</v>
      </c>
      <c r="O37" s="194">
        <v>1.8000000000000001E-4</v>
      </c>
      <c r="P37" s="208">
        <f t="shared" ref="P37:P52" si="4">MAX(D37:O37)</f>
        <v>5.3800000000000002E-3</v>
      </c>
      <c r="Q37" s="209">
        <f>MIN(D37:O37)</f>
        <v>1.6000000000000001E-4</v>
      </c>
      <c r="R37" s="210">
        <f t="shared" ref="R37:R52" si="5">AVERAGE(D37:O37)</f>
        <v>7.5083333333333339E-4</v>
      </c>
      <c r="S37" s="180">
        <v>0.05</v>
      </c>
      <c r="T37" s="180">
        <v>2E-3</v>
      </c>
    </row>
    <row r="38" spans="2:20" ht="24.95" customHeight="1" x14ac:dyDescent="0.2">
      <c r="B38" s="205" t="s">
        <v>329</v>
      </c>
      <c r="C38" s="175" t="s">
        <v>22</v>
      </c>
      <c r="D38" s="192" t="s">
        <v>7</v>
      </c>
      <c r="E38" s="193">
        <v>1.4999999999999999E-4</v>
      </c>
      <c r="F38" s="192" t="s">
        <v>7</v>
      </c>
      <c r="G38" s="192" t="s">
        <v>7</v>
      </c>
      <c r="H38" s="192">
        <v>2.9E-4</v>
      </c>
      <c r="I38" s="192" t="s">
        <v>7</v>
      </c>
      <c r="J38" s="161" t="s">
        <v>7</v>
      </c>
      <c r="K38" s="192">
        <v>1.8000000000000001E-4</v>
      </c>
      <c r="L38" s="192" t="s">
        <v>7</v>
      </c>
      <c r="M38" s="192" t="s">
        <v>7</v>
      </c>
      <c r="N38" s="192">
        <v>1.8000000000000001E-4</v>
      </c>
      <c r="O38" s="207" t="s">
        <v>7</v>
      </c>
      <c r="P38" s="208">
        <f t="shared" si="4"/>
        <v>2.9E-4</v>
      </c>
      <c r="Q38" s="213" t="s">
        <v>62</v>
      </c>
      <c r="R38" s="210">
        <f t="shared" si="5"/>
        <v>2.0000000000000001E-4</v>
      </c>
      <c r="S38" s="180">
        <v>0.05</v>
      </c>
      <c r="T38" s="180">
        <v>2E-3</v>
      </c>
    </row>
    <row r="39" spans="2:20" ht="24.95" customHeight="1" x14ac:dyDescent="0.2">
      <c r="B39" s="205" t="s">
        <v>330</v>
      </c>
      <c r="C39" s="175" t="s">
        <v>22</v>
      </c>
      <c r="D39" s="192" t="s">
        <v>7</v>
      </c>
      <c r="E39" s="193" t="s">
        <v>62</v>
      </c>
      <c r="F39" s="192" t="s">
        <v>7</v>
      </c>
      <c r="G39" s="192" t="s">
        <v>7</v>
      </c>
      <c r="H39" s="192" t="s">
        <v>62</v>
      </c>
      <c r="I39" s="192" t="s">
        <v>7</v>
      </c>
      <c r="J39" s="161" t="s">
        <v>7</v>
      </c>
      <c r="K39" s="192">
        <v>6.0000000000000002E-6</v>
      </c>
      <c r="L39" s="192" t="s">
        <v>7</v>
      </c>
      <c r="M39" s="192" t="s">
        <v>7</v>
      </c>
      <c r="N39" s="192" t="s">
        <v>62</v>
      </c>
      <c r="O39" s="207" t="s">
        <v>7</v>
      </c>
      <c r="P39" s="214">
        <f t="shared" si="4"/>
        <v>6.0000000000000002E-6</v>
      </c>
      <c r="Q39" s="209" t="s">
        <v>62</v>
      </c>
      <c r="R39" s="215">
        <f t="shared" si="5"/>
        <v>6.0000000000000002E-6</v>
      </c>
      <c r="S39" s="180">
        <v>5.0000000000000001E-3</v>
      </c>
      <c r="T39" s="180">
        <v>2.0000000000000001E-4</v>
      </c>
    </row>
    <row r="40" spans="2:20" ht="24.95" customHeight="1" x14ac:dyDescent="0.2">
      <c r="B40" s="216" t="s">
        <v>331</v>
      </c>
      <c r="C40" s="217" t="s">
        <v>22</v>
      </c>
      <c r="D40" s="218" t="s">
        <v>7</v>
      </c>
      <c r="E40" s="219">
        <v>3.01</v>
      </c>
      <c r="F40" s="218" t="s">
        <v>7</v>
      </c>
      <c r="G40" s="218" t="s">
        <v>7</v>
      </c>
      <c r="H40" s="220">
        <v>2.0699999999999998</v>
      </c>
      <c r="I40" s="218" t="s">
        <v>7</v>
      </c>
      <c r="J40" s="161" t="s">
        <v>7</v>
      </c>
      <c r="K40" s="220">
        <v>1.02</v>
      </c>
      <c r="L40" s="192" t="s">
        <v>7</v>
      </c>
      <c r="M40" s="192" t="s">
        <v>7</v>
      </c>
      <c r="N40" s="220">
        <v>2.83</v>
      </c>
      <c r="O40" s="221" t="s">
        <v>7</v>
      </c>
      <c r="P40" s="163">
        <f t="shared" si="4"/>
        <v>3.01</v>
      </c>
      <c r="Q40" s="164">
        <f t="shared" ref="Q40:Q52" si="6">MIN(D40:O40)</f>
        <v>1.02</v>
      </c>
      <c r="R40" s="165">
        <f t="shared" si="5"/>
        <v>2.2324999999999999</v>
      </c>
      <c r="S40" s="222" t="s">
        <v>6</v>
      </c>
      <c r="T40" s="222" t="s">
        <v>6</v>
      </c>
    </row>
    <row r="41" spans="2:20" ht="24.95" customHeight="1" x14ac:dyDescent="0.2">
      <c r="B41" s="216" t="s">
        <v>332</v>
      </c>
      <c r="C41" s="217" t="s">
        <v>22</v>
      </c>
      <c r="D41" s="218" t="s">
        <v>7</v>
      </c>
      <c r="E41" s="219">
        <v>1.82</v>
      </c>
      <c r="F41" s="218" t="s">
        <v>7</v>
      </c>
      <c r="G41" s="218" t="s">
        <v>7</v>
      </c>
      <c r="H41" s="220">
        <v>1.4</v>
      </c>
      <c r="I41" s="218" t="s">
        <v>7</v>
      </c>
      <c r="J41" s="161" t="s">
        <v>7</v>
      </c>
      <c r="K41" s="220">
        <v>1.55</v>
      </c>
      <c r="L41" s="192" t="s">
        <v>7</v>
      </c>
      <c r="M41" s="192" t="s">
        <v>7</v>
      </c>
      <c r="N41" s="220">
        <v>1.66</v>
      </c>
      <c r="O41" s="221" t="s">
        <v>7</v>
      </c>
      <c r="P41" s="163">
        <f t="shared" si="4"/>
        <v>1.82</v>
      </c>
      <c r="Q41" s="164">
        <f t="shared" si="6"/>
        <v>1.4</v>
      </c>
      <c r="R41" s="165">
        <f t="shared" si="5"/>
        <v>1.6074999999999999</v>
      </c>
      <c r="S41" s="222" t="s">
        <v>6</v>
      </c>
      <c r="T41" s="222">
        <v>8.0000000000000002E-3</v>
      </c>
    </row>
    <row r="42" spans="2:20" ht="24.95" customHeight="1" x14ac:dyDescent="0.2">
      <c r="B42" s="174" t="s">
        <v>41</v>
      </c>
      <c r="C42" s="175" t="s">
        <v>22</v>
      </c>
      <c r="D42" s="203">
        <v>1.3</v>
      </c>
      <c r="E42" s="193">
        <v>1.5</v>
      </c>
      <c r="F42" s="203">
        <v>1.3</v>
      </c>
      <c r="G42" s="193">
        <v>1.3</v>
      </c>
      <c r="H42" s="203">
        <v>1.3</v>
      </c>
      <c r="I42" s="203">
        <v>1.2</v>
      </c>
      <c r="J42" s="233">
        <v>1.4</v>
      </c>
      <c r="K42" s="203">
        <v>1.4</v>
      </c>
      <c r="L42" s="203">
        <v>1.5</v>
      </c>
      <c r="M42" s="203">
        <v>1.7</v>
      </c>
      <c r="N42" s="203">
        <v>1.7</v>
      </c>
      <c r="O42" s="203">
        <v>1.2</v>
      </c>
      <c r="P42" s="171">
        <f t="shared" si="4"/>
        <v>1.7</v>
      </c>
      <c r="Q42" s="172">
        <f t="shared" si="6"/>
        <v>1.2</v>
      </c>
      <c r="R42" s="173">
        <f t="shared" si="5"/>
        <v>1.3999999999999997</v>
      </c>
      <c r="S42" s="223" t="s">
        <v>6</v>
      </c>
      <c r="T42" s="204" t="s">
        <v>6</v>
      </c>
    </row>
    <row r="43" spans="2:20" ht="24.95" customHeight="1" x14ac:dyDescent="0.2">
      <c r="B43" s="174" t="s">
        <v>333</v>
      </c>
      <c r="C43" s="175" t="s">
        <v>22</v>
      </c>
      <c r="D43" s="203">
        <v>1.1000000000000001</v>
      </c>
      <c r="E43" s="193">
        <v>1.3</v>
      </c>
      <c r="F43" s="203">
        <v>1.2</v>
      </c>
      <c r="G43" s="193">
        <v>1.2</v>
      </c>
      <c r="H43" s="203">
        <v>0.8</v>
      </c>
      <c r="I43" s="203">
        <v>0.8</v>
      </c>
      <c r="J43" s="233">
        <v>1.1000000000000001</v>
      </c>
      <c r="K43" s="203">
        <v>1.2</v>
      </c>
      <c r="L43" s="203">
        <v>1.1000000000000001</v>
      </c>
      <c r="M43" s="203">
        <v>1.2</v>
      </c>
      <c r="N43" s="203">
        <v>1.1000000000000001</v>
      </c>
      <c r="O43" s="203">
        <v>1.1000000000000001</v>
      </c>
      <c r="P43" s="171">
        <f t="shared" si="4"/>
        <v>1.3</v>
      </c>
      <c r="Q43" s="224">
        <f t="shared" si="6"/>
        <v>0.8</v>
      </c>
      <c r="R43" s="225">
        <f t="shared" si="5"/>
        <v>1.0999999999999999</v>
      </c>
      <c r="S43" s="226"/>
      <c r="T43" s="226"/>
    </row>
    <row r="44" spans="2:20" ht="24.95" customHeight="1" x14ac:dyDescent="0.2">
      <c r="B44" s="174" t="s">
        <v>42</v>
      </c>
      <c r="C44" s="175" t="s">
        <v>22</v>
      </c>
      <c r="D44" s="227">
        <v>2.9100000000000001E-2</v>
      </c>
      <c r="E44" s="193">
        <v>3.2800000000000003E-2</v>
      </c>
      <c r="F44" s="193">
        <v>2.9899999999999999E-2</v>
      </c>
      <c r="G44" s="193">
        <v>2.64E-2</v>
      </c>
      <c r="H44" s="193">
        <v>2.35E-2</v>
      </c>
      <c r="I44" s="227">
        <v>2.3099999999999999E-2</v>
      </c>
      <c r="J44" s="161">
        <v>2.3300000000000001E-2</v>
      </c>
      <c r="K44" s="227">
        <v>2.98E-2</v>
      </c>
      <c r="L44" s="227">
        <v>2.46E-2</v>
      </c>
      <c r="M44" s="227">
        <v>2.41E-2</v>
      </c>
      <c r="N44" s="227">
        <v>2.6100000000000002E-2</v>
      </c>
      <c r="O44" s="193">
        <v>1.34E-2</v>
      </c>
      <c r="P44" s="228">
        <f t="shared" si="4"/>
        <v>3.2800000000000003E-2</v>
      </c>
      <c r="Q44" s="229">
        <f t="shared" si="6"/>
        <v>1.34E-2</v>
      </c>
      <c r="R44" s="230">
        <f t="shared" si="5"/>
        <v>2.5508333333333338E-2</v>
      </c>
      <c r="S44" s="226"/>
      <c r="T44" s="226"/>
    </row>
    <row r="45" spans="2:20" ht="24.95" customHeight="1" x14ac:dyDescent="0.2">
      <c r="B45" s="174" t="s">
        <v>43</v>
      </c>
      <c r="C45" s="175" t="s">
        <v>44</v>
      </c>
      <c r="D45" s="192">
        <v>2.65</v>
      </c>
      <c r="E45" s="193">
        <v>2.52</v>
      </c>
      <c r="F45" s="193">
        <v>2.4900000000000002</v>
      </c>
      <c r="G45" s="192">
        <v>2.2000000000000002</v>
      </c>
      <c r="H45" s="192">
        <v>2.94</v>
      </c>
      <c r="I45" s="192">
        <v>2.89</v>
      </c>
      <c r="J45" s="161">
        <v>2.12</v>
      </c>
      <c r="K45" s="192">
        <v>2.48</v>
      </c>
      <c r="L45" s="192">
        <v>2.2400000000000002</v>
      </c>
      <c r="M45" s="192">
        <v>2.0099999999999998</v>
      </c>
      <c r="N45" s="192">
        <v>2.37</v>
      </c>
      <c r="O45" s="193">
        <v>1.22</v>
      </c>
      <c r="P45" s="163">
        <f t="shared" si="4"/>
        <v>2.94</v>
      </c>
      <c r="Q45" s="231">
        <f t="shared" si="6"/>
        <v>1.22</v>
      </c>
      <c r="R45" s="232">
        <f t="shared" si="5"/>
        <v>2.3441666666666667</v>
      </c>
      <c r="S45" s="226"/>
      <c r="T45" s="226"/>
    </row>
    <row r="46" spans="2:20" ht="24.95" customHeight="1" x14ac:dyDescent="0.2">
      <c r="B46" s="191" t="s">
        <v>45</v>
      </c>
      <c r="C46" s="175" t="s">
        <v>22</v>
      </c>
      <c r="D46" s="192">
        <v>5.23</v>
      </c>
      <c r="E46" s="192">
        <v>4.3</v>
      </c>
      <c r="F46" s="192">
        <v>5</v>
      </c>
      <c r="G46" s="192">
        <v>5.3</v>
      </c>
      <c r="H46" s="192">
        <v>5</v>
      </c>
      <c r="I46" s="192">
        <v>5.7</v>
      </c>
      <c r="J46" s="161">
        <v>5.0999999999999996</v>
      </c>
      <c r="K46" s="192">
        <v>4.9000000000000004</v>
      </c>
      <c r="L46" s="192">
        <v>4.87</v>
      </c>
      <c r="M46" s="192">
        <v>5.5</v>
      </c>
      <c r="N46" s="192">
        <v>5.3</v>
      </c>
      <c r="O46" s="192">
        <v>5.53</v>
      </c>
      <c r="P46" s="171">
        <f t="shared" si="4"/>
        <v>5.7</v>
      </c>
      <c r="Q46" s="172">
        <f t="shared" si="6"/>
        <v>4.3</v>
      </c>
      <c r="R46" s="173">
        <f t="shared" si="5"/>
        <v>5.1441666666666661</v>
      </c>
      <c r="S46" s="204" t="s">
        <v>46</v>
      </c>
      <c r="T46" s="204" t="s">
        <v>6</v>
      </c>
    </row>
    <row r="47" spans="2:20" ht="24.95" customHeight="1" x14ac:dyDescent="0.2">
      <c r="B47" s="174" t="s">
        <v>47</v>
      </c>
      <c r="C47" s="175" t="s">
        <v>22</v>
      </c>
      <c r="D47" s="203">
        <v>1.2</v>
      </c>
      <c r="E47" s="203">
        <v>0.6</v>
      </c>
      <c r="F47" s="203">
        <v>2.2000000000000002</v>
      </c>
      <c r="G47" s="203">
        <v>1.2</v>
      </c>
      <c r="H47" s="193">
        <v>2</v>
      </c>
      <c r="I47" s="203">
        <v>1.6</v>
      </c>
      <c r="J47" s="161">
        <v>1</v>
      </c>
      <c r="K47" s="203">
        <v>1.4</v>
      </c>
      <c r="L47" s="203">
        <v>0.9</v>
      </c>
      <c r="M47" s="203">
        <v>1.4</v>
      </c>
      <c r="N47" s="234">
        <v>1.5</v>
      </c>
      <c r="O47" s="203">
        <v>1.6</v>
      </c>
      <c r="P47" s="171">
        <f t="shared" si="4"/>
        <v>2.2000000000000002</v>
      </c>
      <c r="Q47" s="172">
        <f t="shared" si="6"/>
        <v>0.6</v>
      </c>
      <c r="R47" s="173">
        <f t="shared" si="5"/>
        <v>1.3833333333333335</v>
      </c>
      <c r="S47" s="204" t="s">
        <v>48</v>
      </c>
      <c r="T47" s="235" t="s">
        <v>6</v>
      </c>
    </row>
    <row r="48" spans="2:20" ht="24.95" customHeight="1" x14ac:dyDescent="0.2">
      <c r="B48" s="236" t="s">
        <v>49</v>
      </c>
      <c r="C48" s="159" t="s">
        <v>50</v>
      </c>
      <c r="D48" s="237">
        <v>14136</v>
      </c>
      <c r="E48" s="237">
        <v>8664</v>
      </c>
      <c r="F48" s="237">
        <v>8664</v>
      </c>
      <c r="G48" s="237">
        <v>4884</v>
      </c>
      <c r="H48" s="237">
        <v>24196</v>
      </c>
      <c r="I48" s="237">
        <v>17220</v>
      </c>
      <c r="J48" s="184">
        <v>3050</v>
      </c>
      <c r="K48" s="237">
        <v>86640</v>
      </c>
      <c r="L48" s="237">
        <v>11190</v>
      </c>
      <c r="M48" s="237">
        <v>6488</v>
      </c>
      <c r="N48" s="237">
        <v>24196</v>
      </c>
      <c r="O48" s="237">
        <v>17329</v>
      </c>
      <c r="P48" s="238">
        <f t="shared" si="4"/>
        <v>86640</v>
      </c>
      <c r="Q48" s="239">
        <f t="shared" si="6"/>
        <v>3050</v>
      </c>
      <c r="R48" s="240">
        <f t="shared" si="5"/>
        <v>18888.083333333332</v>
      </c>
      <c r="S48" s="235" t="s">
        <v>51</v>
      </c>
      <c r="T48" s="235" t="s">
        <v>6</v>
      </c>
    </row>
    <row r="49" spans="2:20" ht="24.95" customHeight="1" x14ac:dyDescent="0.2">
      <c r="B49" s="236" t="s">
        <v>52</v>
      </c>
      <c r="C49" s="175" t="s">
        <v>50</v>
      </c>
      <c r="D49" s="237">
        <v>1019</v>
      </c>
      <c r="E49" s="237">
        <v>1529</v>
      </c>
      <c r="F49" s="237">
        <v>1046</v>
      </c>
      <c r="G49" s="237">
        <v>809</v>
      </c>
      <c r="H49" s="193">
        <v>538</v>
      </c>
      <c r="I49" s="237">
        <v>850</v>
      </c>
      <c r="J49" s="184">
        <v>200</v>
      </c>
      <c r="K49" s="237">
        <v>20640</v>
      </c>
      <c r="L49" s="237">
        <v>1870</v>
      </c>
      <c r="M49" s="237">
        <v>860</v>
      </c>
      <c r="N49" s="237">
        <v>2359</v>
      </c>
      <c r="O49" s="237">
        <v>959</v>
      </c>
      <c r="P49" s="238">
        <f t="shared" si="4"/>
        <v>20640</v>
      </c>
      <c r="Q49" s="239">
        <f t="shared" si="6"/>
        <v>200</v>
      </c>
      <c r="R49" s="240">
        <f t="shared" si="5"/>
        <v>2723.25</v>
      </c>
      <c r="S49" s="235" t="s">
        <v>53</v>
      </c>
      <c r="T49" s="241" t="s">
        <v>7</v>
      </c>
    </row>
    <row r="50" spans="2:20" ht="24.95" customHeight="1" x14ac:dyDescent="0.2">
      <c r="B50" s="236" t="s">
        <v>355</v>
      </c>
      <c r="C50" s="175" t="s">
        <v>50</v>
      </c>
      <c r="D50" s="237">
        <v>211</v>
      </c>
      <c r="E50" s="237">
        <v>315</v>
      </c>
      <c r="F50" s="237">
        <v>160</v>
      </c>
      <c r="G50" s="237">
        <v>134</v>
      </c>
      <c r="H50" s="237">
        <v>121</v>
      </c>
      <c r="I50" s="237">
        <v>100</v>
      </c>
      <c r="J50" s="161" t="s">
        <v>356</v>
      </c>
      <c r="K50" s="237">
        <v>4370</v>
      </c>
      <c r="L50" s="237">
        <v>410</v>
      </c>
      <c r="M50" s="237">
        <v>120</v>
      </c>
      <c r="N50" s="237">
        <v>528</v>
      </c>
      <c r="O50" s="237">
        <v>288</v>
      </c>
      <c r="P50" s="238">
        <f t="shared" si="4"/>
        <v>4370</v>
      </c>
      <c r="Q50" s="239">
        <f t="shared" si="6"/>
        <v>100</v>
      </c>
      <c r="R50" s="240">
        <f t="shared" si="5"/>
        <v>614.27272727272725</v>
      </c>
      <c r="S50" s="242"/>
      <c r="T50" s="242"/>
    </row>
    <row r="51" spans="2:20" ht="24.95" customHeight="1" x14ac:dyDescent="0.2">
      <c r="B51" s="236" t="s">
        <v>56</v>
      </c>
      <c r="C51" s="217" t="s">
        <v>57</v>
      </c>
      <c r="D51" s="243">
        <v>3.13</v>
      </c>
      <c r="E51" s="176">
        <v>4.91</v>
      </c>
      <c r="F51" s="176" t="s">
        <v>7</v>
      </c>
      <c r="G51" s="244" t="s">
        <v>7</v>
      </c>
      <c r="H51" s="244">
        <v>7.95</v>
      </c>
      <c r="I51" s="244">
        <v>4.09</v>
      </c>
      <c r="J51" s="244">
        <v>10.38</v>
      </c>
      <c r="K51" s="244">
        <v>12.25</v>
      </c>
      <c r="L51" s="244">
        <v>7.1</v>
      </c>
      <c r="M51" s="244">
        <v>3.78</v>
      </c>
      <c r="N51" s="244">
        <v>8.76</v>
      </c>
      <c r="O51" s="245">
        <v>4.79</v>
      </c>
      <c r="P51" s="246">
        <f t="shared" si="4"/>
        <v>12.25</v>
      </c>
      <c r="Q51" s="247">
        <f t="shared" si="6"/>
        <v>3.13</v>
      </c>
      <c r="R51" s="179">
        <f t="shared" si="5"/>
        <v>6.7140000000000004</v>
      </c>
      <c r="S51" s="248" t="s">
        <v>6</v>
      </c>
      <c r="T51" s="180" t="s">
        <v>7</v>
      </c>
    </row>
    <row r="52" spans="2:20" ht="24.95" customHeight="1" thickBot="1" x14ac:dyDescent="0.25">
      <c r="B52" s="236" t="s">
        <v>58</v>
      </c>
      <c r="C52" s="217" t="s">
        <v>339</v>
      </c>
      <c r="D52" s="243">
        <v>0.73</v>
      </c>
      <c r="E52" s="176">
        <v>0.63</v>
      </c>
      <c r="F52" s="176" t="s">
        <v>7</v>
      </c>
      <c r="G52" s="244">
        <v>0.88</v>
      </c>
      <c r="H52" s="244">
        <v>1.26</v>
      </c>
      <c r="I52" s="244">
        <v>0.76</v>
      </c>
      <c r="J52" s="244">
        <v>1.1000000000000001</v>
      </c>
      <c r="K52" s="244">
        <v>0.88</v>
      </c>
      <c r="L52" s="244">
        <v>0.56000000000000005</v>
      </c>
      <c r="M52" s="244">
        <v>1.38</v>
      </c>
      <c r="N52" s="244">
        <v>0.53</v>
      </c>
      <c r="O52" s="245">
        <v>0.26</v>
      </c>
      <c r="P52" s="246">
        <f t="shared" si="4"/>
        <v>1.38</v>
      </c>
      <c r="Q52" s="247">
        <f t="shared" si="6"/>
        <v>0.26</v>
      </c>
      <c r="R52" s="179">
        <f t="shared" si="5"/>
        <v>0.81545454545454532</v>
      </c>
      <c r="S52" s="248" t="s">
        <v>6</v>
      </c>
      <c r="T52" s="260" t="s">
        <v>7</v>
      </c>
    </row>
    <row r="53" spans="2:20" ht="24.95" customHeight="1" x14ac:dyDescent="0.2">
      <c r="B53" s="261" t="s">
        <v>340</v>
      </c>
      <c r="C53" s="262"/>
      <c r="D53" s="262"/>
      <c r="E53" s="262"/>
      <c r="F53" s="262"/>
      <c r="G53" s="262"/>
      <c r="H53" s="262"/>
      <c r="I53" s="262"/>
      <c r="J53" s="262"/>
      <c r="K53" s="262"/>
      <c r="L53" s="262"/>
      <c r="M53" s="262"/>
      <c r="N53" s="262"/>
      <c r="O53" s="262"/>
      <c r="P53" s="262"/>
      <c r="Q53" s="262"/>
      <c r="R53" s="262"/>
      <c r="S53" s="262"/>
    </row>
    <row r="54" spans="2:20" ht="24.95" customHeight="1" x14ac:dyDescent="0.2">
      <c r="B54" s="138" t="s">
        <v>341</v>
      </c>
      <c r="N54" s="536"/>
    </row>
    <row r="55" spans="2:20" ht="24.95" customHeight="1" x14ac:dyDescent="0.2">
      <c r="B55" s="138" t="s">
        <v>342</v>
      </c>
    </row>
    <row r="57" spans="2:20" ht="24.95" customHeight="1" thickBot="1" x14ac:dyDescent="0.25">
      <c r="B57" s="140" t="s">
        <v>357</v>
      </c>
    </row>
    <row r="58" spans="2:20" ht="24.95" customHeight="1" thickBot="1" x14ac:dyDescent="0.25">
      <c r="B58" s="142" t="s">
        <v>0</v>
      </c>
      <c r="C58" s="142" t="s">
        <v>1</v>
      </c>
      <c r="D58" s="266">
        <v>43374</v>
      </c>
      <c r="E58" s="266">
        <v>43406</v>
      </c>
      <c r="F58" s="266">
        <v>43437</v>
      </c>
      <c r="G58" s="266">
        <v>43466</v>
      </c>
      <c r="H58" s="266">
        <v>43497</v>
      </c>
      <c r="I58" s="266">
        <v>43525</v>
      </c>
      <c r="J58" s="266">
        <v>43556</v>
      </c>
      <c r="K58" s="266">
        <v>43586</v>
      </c>
      <c r="L58" s="266">
        <v>43617</v>
      </c>
      <c r="M58" s="266">
        <v>43647</v>
      </c>
      <c r="N58" s="266">
        <v>43678</v>
      </c>
      <c r="O58" s="266">
        <v>43709</v>
      </c>
      <c r="P58" s="531" t="s">
        <v>309</v>
      </c>
      <c r="Q58" s="532" t="s">
        <v>310</v>
      </c>
      <c r="R58" s="533" t="s">
        <v>311</v>
      </c>
      <c r="S58" s="147" t="s">
        <v>312</v>
      </c>
      <c r="T58" s="147" t="s">
        <v>171</v>
      </c>
    </row>
    <row r="59" spans="2:20" ht="24.95" customHeight="1" x14ac:dyDescent="0.2">
      <c r="B59" s="149" t="s">
        <v>5</v>
      </c>
      <c r="C59" s="150"/>
      <c r="D59" s="267">
        <v>17</v>
      </c>
      <c r="E59" s="268">
        <v>13</v>
      </c>
      <c r="F59" s="270">
        <v>18</v>
      </c>
      <c r="G59" s="270">
        <v>15</v>
      </c>
      <c r="H59" s="270">
        <v>12</v>
      </c>
      <c r="I59" s="270">
        <v>12</v>
      </c>
      <c r="J59" s="270">
        <v>23</v>
      </c>
      <c r="K59" s="270">
        <v>14</v>
      </c>
      <c r="L59" s="269">
        <v>18</v>
      </c>
      <c r="M59" s="270">
        <v>18</v>
      </c>
      <c r="N59" s="269">
        <v>13</v>
      </c>
      <c r="O59" s="271">
        <v>17</v>
      </c>
      <c r="P59" s="154" t="s">
        <v>7</v>
      </c>
      <c r="Q59" s="155" t="s">
        <v>7</v>
      </c>
      <c r="R59" s="156" t="s">
        <v>7</v>
      </c>
      <c r="S59" s="157" t="s">
        <v>6</v>
      </c>
      <c r="T59" s="157" t="s">
        <v>6</v>
      </c>
    </row>
    <row r="60" spans="2:20" ht="24.95" customHeight="1" x14ac:dyDescent="0.2">
      <c r="B60" s="158" t="s">
        <v>8</v>
      </c>
      <c r="C60" s="159" t="s">
        <v>9</v>
      </c>
      <c r="D60" s="182">
        <v>12.45</v>
      </c>
      <c r="E60" s="181">
        <v>12.08</v>
      </c>
      <c r="F60" s="272">
        <v>12.3</v>
      </c>
      <c r="G60" s="272">
        <v>12.07</v>
      </c>
      <c r="H60" s="272">
        <v>12.04</v>
      </c>
      <c r="I60" s="272">
        <v>12.05</v>
      </c>
      <c r="J60" s="272">
        <v>12.14</v>
      </c>
      <c r="K60" s="272">
        <v>12.03</v>
      </c>
      <c r="L60" s="272">
        <v>12.15</v>
      </c>
      <c r="M60" s="272">
        <v>12.35</v>
      </c>
      <c r="N60" s="272">
        <v>12.02</v>
      </c>
      <c r="O60" s="273">
        <v>12.23</v>
      </c>
      <c r="P60" s="163" t="s">
        <v>7</v>
      </c>
      <c r="Q60" s="164" t="s">
        <v>7</v>
      </c>
      <c r="R60" s="165" t="s">
        <v>7</v>
      </c>
      <c r="S60" s="166" t="s">
        <v>6</v>
      </c>
      <c r="T60" s="166" t="s">
        <v>6</v>
      </c>
    </row>
    <row r="61" spans="2:20" ht="24.95" customHeight="1" x14ac:dyDescent="0.2">
      <c r="B61" s="158" t="s">
        <v>313</v>
      </c>
      <c r="C61" s="159" t="s">
        <v>11</v>
      </c>
      <c r="D61" s="167">
        <v>22.2</v>
      </c>
      <c r="E61" s="169">
        <v>23.6</v>
      </c>
      <c r="F61" s="168">
        <v>23.8</v>
      </c>
      <c r="G61" s="169">
        <v>20</v>
      </c>
      <c r="H61" s="168">
        <v>20.7</v>
      </c>
      <c r="I61" s="169">
        <v>20.9</v>
      </c>
      <c r="J61" s="537">
        <v>24.3</v>
      </c>
      <c r="K61" s="139">
        <v>21.5</v>
      </c>
      <c r="L61" s="274">
        <v>20.2</v>
      </c>
      <c r="M61" s="169">
        <v>20.399999999999999</v>
      </c>
      <c r="N61" s="169">
        <v>29.3</v>
      </c>
      <c r="O61" s="275">
        <v>26.2</v>
      </c>
      <c r="P61" s="171">
        <f>MAX(D61:O61)</f>
        <v>29.3</v>
      </c>
      <c r="Q61" s="172">
        <f>MIN(D61:O61)</f>
        <v>20</v>
      </c>
      <c r="R61" s="173">
        <f>AVERAGE(D61:O61)</f>
        <v>22.758333333333336</v>
      </c>
      <c r="S61" s="166" t="s">
        <v>6</v>
      </c>
      <c r="T61" s="166" t="s">
        <v>6</v>
      </c>
    </row>
    <row r="62" spans="2:20" ht="24.95" customHeight="1" x14ac:dyDescent="0.2">
      <c r="B62" s="174" t="s">
        <v>12</v>
      </c>
      <c r="C62" s="175" t="s">
        <v>13</v>
      </c>
      <c r="D62" s="167">
        <v>4</v>
      </c>
      <c r="E62" s="168">
        <v>0</v>
      </c>
      <c r="F62" s="168">
        <v>3</v>
      </c>
      <c r="G62" s="168">
        <v>2</v>
      </c>
      <c r="H62" s="168">
        <v>2</v>
      </c>
      <c r="I62" s="176">
        <v>2</v>
      </c>
      <c r="J62" s="176">
        <v>3</v>
      </c>
      <c r="K62" s="168">
        <v>1</v>
      </c>
      <c r="L62" s="276">
        <v>3</v>
      </c>
      <c r="M62" s="176">
        <v>2</v>
      </c>
      <c r="N62" s="176">
        <v>1</v>
      </c>
      <c r="O62" s="277">
        <v>1</v>
      </c>
      <c r="P62" s="177">
        <f>MAX(D62:O62)</f>
        <v>4</v>
      </c>
      <c r="Q62" s="178">
        <f>MIN(D62:O62)</f>
        <v>0</v>
      </c>
      <c r="R62" s="179">
        <f>AVERAGE(D62:O62)</f>
        <v>2</v>
      </c>
      <c r="S62" s="180" t="s">
        <v>7</v>
      </c>
      <c r="T62" s="180" t="s">
        <v>7</v>
      </c>
    </row>
    <row r="63" spans="2:20" ht="24.95" customHeight="1" x14ac:dyDescent="0.2">
      <c r="B63" s="174" t="s">
        <v>14</v>
      </c>
      <c r="C63" s="175"/>
      <c r="D63" s="167" t="s">
        <v>61</v>
      </c>
      <c r="E63" s="168" t="s">
        <v>61</v>
      </c>
      <c r="F63" s="168" t="s">
        <v>61</v>
      </c>
      <c r="G63" s="168" t="s">
        <v>61</v>
      </c>
      <c r="H63" s="168" t="s">
        <v>61</v>
      </c>
      <c r="I63" s="278" t="s">
        <v>61</v>
      </c>
      <c r="J63" s="272" t="s">
        <v>61</v>
      </c>
      <c r="K63" s="168" t="s">
        <v>61</v>
      </c>
      <c r="L63" s="276" t="s">
        <v>61</v>
      </c>
      <c r="M63" s="278" t="s">
        <v>61</v>
      </c>
      <c r="N63" s="278" t="s">
        <v>61</v>
      </c>
      <c r="O63" s="279" t="s">
        <v>61</v>
      </c>
      <c r="P63" s="171" t="s">
        <v>61</v>
      </c>
      <c r="Q63" s="172" t="s">
        <v>61</v>
      </c>
      <c r="R63" s="173" t="s">
        <v>61</v>
      </c>
      <c r="S63" s="180" t="s">
        <v>7</v>
      </c>
      <c r="T63" s="180" t="s">
        <v>7</v>
      </c>
    </row>
    <row r="64" spans="2:20" ht="24.95" customHeight="1" x14ac:dyDescent="0.2">
      <c r="B64" s="174" t="s">
        <v>358</v>
      </c>
      <c r="C64" s="175" t="s">
        <v>315</v>
      </c>
      <c r="D64" s="182">
        <v>4.16</v>
      </c>
      <c r="E64" s="181">
        <v>5.24</v>
      </c>
      <c r="F64" s="181">
        <v>8.1</v>
      </c>
      <c r="G64" s="181">
        <v>4.05</v>
      </c>
      <c r="H64" s="181">
        <v>5.9</v>
      </c>
      <c r="I64" s="181">
        <v>3.7</v>
      </c>
      <c r="J64" s="272">
        <v>2.78</v>
      </c>
      <c r="K64" s="181">
        <v>3.65</v>
      </c>
      <c r="L64" s="280">
        <v>4.5599999999999996</v>
      </c>
      <c r="M64" s="181">
        <v>3.48</v>
      </c>
      <c r="N64" s="181">
        <v>7.46</v>
      </c>
      <c r="O64" s="281">
        <v>6.26</v>
      </c>
      <c r="P64" s="171">
        <f>MAX(D64:O64)</f>
        <v>8.1</v>
      </c>
      <c r="Q64" s="172">
        <f t="shared" ref="Q64:Q78" si="7">MIN(D64:O64)</f>
        <v>2.78</v>
      </c>
      <c r="R64" s="173">
        <f>AVERAGE(D64:O64)</f>
        <v>4.9449999999999994</v>
      </c>
      <c r="S64" s="180" t="s">
        <v>7</v>
      </c>
      <c r="T64" s="180" t="s">
        <v>7</v>
      </c>
    </row>
    <row r="65" spans="2:20" ht="24.95" customHeight="1" x14ac:dyDescent="0.2">
      <c r="B65" s="174" t="s">
        <v>16</v>
      </c>
      <c r="C65" s="175"/>
      <c r="D65" s="167">
        <v>7.82</v>
      </c>
      <c r="E65" s="168">
        <v>7.78</v>
      </c>
      <c r="F65" s="168">
        <v>7.65</v>
      </c>
      <c r="G65" s="168">
        <v>7.56</v>
      </c>
      <c r="H65" s="168">
        <v>7.72</v>
      </c>
      <c r="I65" s="181">
        <v>7.54</v>
      </c>
      <c r="J65" s="272">
        <v>8</v>
      </c>
      <c r="K65" s="181">
        <v>7.76</v>
      </c>
      <c r="L65" s="276">
        <v>7.74</v>
      </c>
      <c r="M65" s="181">
        <v>8.1300000000000008</v>
      </c>
      <c r="N65" s="181">
        <v>8.06</v>
      </c>
      <c r="O65" s="281">
        <v>8.16</v>
      </c>
      <c r="P65" s="163">
        <f>MAX(D65:O65)</f>
        <v>8.16</v>
      </c>
      <c r="Q65" s="164">
        <f t="shared" si="7"/>
        <v>7.54</v>
      </c>
      <c r="R65" s="165">
        <f>AVERAGE(D65:O65)</f>
        <v>7.8266666666666653</v>
      </c>
      <c r="S65" s="166" t="s">
        <v>17</v>
      </c>
      <c r="T65" s="166" t="s">
        <v>6</v>
      </c>
    </row>
    <row r="66" spans="2:20" ht="24.95" customHeight="1" x14ac:dyDescent="0.2">
      <c r="B66" s="174" t="s">
        <v>359</v>
      </c>
      <c r="C66" s="183" t="s">
        <v>19</v>
      </c>
      <c r="D66" s="167">
        <v>207</v>
      </c>
      <c r="E66" s="168">
        <v>221</v>
      </c>
      <c r="F66" s="168">
        <v>210</v>
      </c>
      <c r="G66" s="168">
        <v>210</v>
      </c>
      <c r="H66" s="168">
        <v>202</v>
      </c>
      <c r="I66" s="176">
        <v>189</v>
      </c>
      <c r="J66" s="272">
        <v>188</v>
      </c>
      <c r="K66" s="168">
        <v>186</v>
      </c>
      <c r="L66" s="276">
        <v>198</v>
      </c>
      <c r="M66" s="176">
        <v>213</v>
      </c>
      <c r="N66" s="176">
        <v>198</v>
      </c>
      <c r="O66" s="277">
        <v>171</v>
      </c>
      <c r="P66" s="177">
        <f>MAX(D66:O66)</f>
        <v>221</v>
      </c>
      <c r="Q66" s="178">
        <f t="shared" si="7"/>
        <v>171</v>
      </c>
      <c r="R66" s="179">
        <f>AVERAGE(D66:O66)</f>
        <v>199.41666666666666</v>
      </c>
      <c r="S66" s="180" t="s">
        <v>7</v>
      </c>
      <c r="T66" s="180" t="s">
        <v>7</v>
      </c>
    </row>
    <row r="67" spans="2:20" ht="24.95" customHeight="1" x14ac:dyDescent="0.2">
      <c r="B67" s="185" t="s">
        <v>21</v>
      </c>
      <c r="C67" s="186" t="s">
        <v>22</v>
      </c>
      <c r="D67" s="182">
        <v>93</v>
      </c>
      <c r="E67" s="181">
        <v>100</v>
      </c>
      <c r="F67" s="181">
        <v>104</v>
      </c>
      <c r="G67" s="187">
        <v>109</v>
      </c>
      <c r="H67" s="187">
        <v>106</v>
      </c>
      <c r="I67" s="187">
        <v>98</v>
      </c>
      <c r="J67" s="188">
        <v>95</v>
      </c>
      <c r="K67" s="181">
        <v>95</v>
      </c>
      <c r="L67" s="187">
        <v>93</v>
      </c>
      <c r="M67" s="187">
        <v>101</v>
      </c>
      <c r="N67" s="187">
        <v>97</v>
      </c>
      <c r="O67" s="189">
        <v>83</v>
      </c>
      <c r="P67" s="177">
        <f>MAX(D67:O67)</f>
        <v>109</v>
      </c>
      <c r="Q67" s="178">
        <f t="shared" si="7"/>
        <v>83</v>
      </c>
      <c r="R67" s="179">
        <f>AVERAGE(D67:O67)</f>
        <v>97.833333333333329</v>
      </c>
      <c r="S67" s="190" t="s">
        <v>7</v>
      </c>
      <c r="T67" s="180" t="s">
        <v>7</v>
      </c>
    </row>
    <row r="68" spans="2:20" ht="24.95" customHeight="1" x14ac:dyDescent="0.2">
      <c r="B68" s="174" t="s">
        <v>23</v>
      </c>
      <c r="C68" s="175" t="s">
        <v>22</v>
      </c>
      <c r="D68" s="167">
        <v>0.27</v>
      </c>
      <c r="E68" s="168">
        <v>0</v>
      </c>
      <c r="F68" s="168">
        <v>0</v>
      </c>
      <c r="G68" s="168">
        <v>0</v>
      </c>
      <c r="H68" s="168">
        <v>0</v>
      </c>
      <c r="I68" s="176">
        <v>0</v>
      </c>
      <c r="J68" s="176">
        <v>0</v>
      </c>
      <c r="K68" s="139">
        <v>0</v>
      </c>
      <c r="L68" s="276">
        <v>0</v>
      </c>
      <c r="M68" s="176">
        <v>0</v>
      </c>
      <c r="N68" s="176">
        <v>0</v>
      </c>
      <c r="O68" s="277">
        <v>0</v>
      </c>
      <c r="P68" s="177">
        <f t="shared" ref="P68:P88" si="8">MAX(D68:O68)</f>
        <v>0.27</v>
      </c>
      <c r="Q68" s="178">
        <f t="shared" si="7"/>
        <v>0</v>
      </c>
      <c r="R68" s="179">
        <f t="shared" ref="R68:R77" si="9">AVERAGE(D68:O68)</f>
        <v>2.2500000000000003E-2</v>
      </c>
      <c r="S68" s="180" t="s">
        <v>7</v>
      </c>
      <c r="T68" s="180" t="s">
        <v>7</v>
      </c>
    </row>
    <row r="69" spans="2:20" ht="24.95" customHeight="1" x14ac:dyDescent="0.2">
      <c r="B69" s="191" t="s">
        <v>24</v>
      </c>
      <c r="C69" s="175" t="s">
        <v>22</v>
      </c>
      <c r="D69" s="167">
        <v>132</v>
      </c>
      <c r="E69" s="168">
        <v>145</v>
      </c>
      <c r="F69" s="168">
        <v>157</v>
      </c>
      <c r="G69" s="168">
        <v>138</v>
      </c>
      <c r="H69" s="168">
        <v>126</v>
      </c>
      <c r="I69" s="176">
        <v>119</v>
      </c>
      <c r="J69" s="282">
        <v>122</v>
      </c>
      <c r="K69" s="176">
        <v>115</v>
      </c>
      <c r="L69" s="276">
        <v>203</v>
      </c>
      <c r="M69" s="176">
        <v>132</v>
      </c>
      <c r="N69" s="176">
        <v>124</v>
      </c>
      <c r="O69" s="277">
        <v>111</v>
      </c>
      <c r="P69" s="177">
        <f t="shared" si="8"/>
        <v>203</v>
      </c>
      <c r="Q69" s="178">
        <f t="shared" si="7"/>
        <v>111</v>
      </c>
      <c r="R69" s="179">
        <f t="shared" si="9"/>
        <v>135.33333333333334</v>
      </c>
      <c r="S69" s="166" t="s">
        <v>6</v>
      </c>
      <c r="T69" s="166" t="s">
        <v>6</v>
      </c>
    </row>
    <row r="70" spans="2:20" ht="24.95" customHeight="1" x14ac:dyDescent="0.2">
      <c r="B70" s="174" t="s">
        <v>25</v>
      </c>
      <c r="C70" s="175" t="s">
        <v>22</v>
      </c>
      <c r="D70" s="167">
        <v>124</v>
      </c>
      <c r="E70" s="168">
        <v>133</v>
      </c>
      <c r="F70" s="168">
        <v>126</v>
      </c>
      <c r="G70" s="168">
        <v>126</v>
      </c>
      <c r="H70" s="168">
        <v>121</v>
      </c>
      <c r="I70" s="176">
        <v>113</v>
      </c>
      <c r="J70" s="282">
        <v>113</v>
      </c>
      <c r="K70" s="176">
        <v>112</v>
      </c>
      <c r="L70" s="276">
        <v>119</v>
      </c>
      <c r="M70" s="176">
        <v>128</v>
      </c>
      <c r="N70" s="176">
        <v>119</v>
      </c>
      <c r="O70" s="277">
        <v>103</v>
      </c>
      <c r="P70" s="177">
        <f t="shared" si="8"/>
        <v>133</v>
      </c>
      <c r="Q70" s="178">
        <f t="shared" si="7"/>
        <v>103</v>
      </c>
      <c r="R70" s="179">
        <f t="shared" si="9"/>
        <v>119.75</v>
      </c>
      <c r="S70" s="166" t="s">
        <v>6</v>
      </c>
      <c r="T70" s="166" t="s">
        <v>6</v>
      </c>
    </row>
    <row r="71" spans="2:20" ht="24.95" customHeight="1" x14ac:dyDescent="0.2">
      <c r="B71" s="174" t="s">
        <v>26</v>
      </c>
      <c r="C71" s="175" t="s">
        <v>22</v>
      </c>
      <c r="D71" s="167">
        <v>8</v>
      </c>
      <c r="E71" s="168">
        <v>12</v>
      </c>
      <c r="F71" s="168">
        <v>31</v>
      </c>
      <c r="G71" s="168">
        <v>12</v>
      </c>
      <c r="H71" s="168">
        <v>5</v>
      </c>
      <c r="I71" s="176">
        <v>6</v>
      </c>
      <c r="J71" s="282">
        <v>9</v>
      </c>
      <c r="K71" s="176">
        <v>3</v>
      </c>
      <c r="L71" s="276">
        <v>4</v>
      </c>
      <c r="M71" s="176">
        <v>4</v>
      </c>
      <c r="N71" s="176">
        <v>5</v>
      </c>
      <c r="O71" s="277">
        <v>8</v>
      </c>
      <c r="P71" s="177">
        <f t="shared" si="8"/>
        <v>31</v>
      </c>
      <c r="Q71" s="178">
        <f t="shared" si="7"/>
        <v>3</v>
      </c>
      <c r="R71" s="179">
        <f t="shared" si="9"/>
        <v>8.9166666666666661</v>
      </c>
      <c r="S71" s="180" t="s">
        <v>7</v>
      </c>
      <c r="T71" s="180" t="s">
        <v>7</v>
      </c>
    </row>
    <row r="72" spans="2:20" ht="24.95" customHeight="1" x14ac:dyDescent="0.2">
      <c r="B72" s="174" t="s">
        <v>27</v>
      </c>
      <c r="C72" s="175" t="s">
        <v>22</v>
      </c>
      <c r="D72" s="167">
        <v>102</v>
      </c>
      <c r="E72" s="168">
        <v>116</v>
      </c>
      <c r="F72" s="168">
        <v>107</v>
      </c>
      <c r="G72" s="168">
        <v>103</v>
      </c>
      <c r="H72" s="168">
        <v>102</v>
      </c>
      <c r="I72" s="176">
        <v>93</v>
      </c>
      <c r="J72" s="282">
        <v>92</v>
      </c>
      <c r="K72" s="176">
        <v>92</v>
      </c>
      <c r="L72" s="276">
        <v>104</v>
      </c>
      <c r="M72" s="176">
        <v>111</v>
      </c>
      <c r="N72" s="176">
        <v>100</v>
      </c>
      <c r="O72" s="277">
        <v>84</v>
      </c>
      <c r="P72" s="177">
        <f t="shared" si="8"/>
        <v>116</v>
      </c>
      <c r="Q72" s="178">
        <f t="shared" si="7"/>
        <v>84</v>
      </c>
      <c r="R72" s="179">
        <f t="shared" si="9"/>
        <v>100.5</v>
      </c>
      <c r="S72" s="180" t="s">
        <v>7</v>
      </c>
      <c r="T72" s="180" t="s">
        <v>7</v>
      </c>
    </row>
    <row r="73" spans="2:20" ht="24.95" customHeight="1" x14ac:dyDescent="0.2">
      <c r="B73" s="174" t="s">
        <v>28</v>
      </c>
      <c r="C73" s="175" t="s">
        <v>22</v>
      </c>
      <c r="D73" s="167">
        <v>93</v>
      </c>
      <c r="E73" s="168">
        <v>100</v>
      </c>
      <c r="F73" s="168">
        <v>104</v>
      </c>
      <c r="G73" s="168">
        <v>103</v>
      </c>
      <c r="H73" s="168">
        <v>102</v>
      </c>
      <c r="I73" s="176">
        <v>93</v>
      </c>
      <c r="J73" s="282">
        <v>92</v>
      </c>
      <c r="K73" s="176">
        <v>92</v>
      </c>
      <c r="L73" s="276">
        <v>93</v>
      </c>
      <c r="M73" s="176">
        <v>101</v>
      </c>
      <c r="N73" s="176">
        <v>97</v>
      </c>
      <c r="O73" s="277">
        <v>83</v>
      </c>
      <c r="P73" s="177">
        <f t="shared" si="8"/>
        <v>104</v>
      </c>
      <c r="Q73" s="178">
        <f t="shared" si="7"/>
        <v>83</v>
      </c>
      <c r="R73" s="179">
        <f t="shared" si="9"/>
        <v>96.083333333333329</v>
      </c>
      <c r="S73" s="180" t="s">
        <v>7</v>
      </c>
      <c r="T73" s="180" t="s">
        <v>7</v>
      </c>
    </row>
    <row r="74" spans="2:20" ht="24.95" customHeight="1" x14ac:dyDescent="0.2">
      <c r="B74" s="174" t="s">
        <v>29</v>
      </c>
      <c r="C74" s="175" t="s">
        <v>22</v>
      </c>
      <c r="D74" s="167">
        <v>9</v>
      </c>
      <c r="E74" s="168">
        <v>16</v>
      </c>
      <c r="F74" s="168">
        <v>3</v>
      </c>
      <c r="G74" s="168">
        <v>0</v>
      </c>
      <c r="H74" s="168">
        <v>0</v>
      </c>
      <c r="I74" s="176">
        <v>0</v>
      </c>
      <c r="J74" s="282">
        <v>0</v>
      </c>
      <c r="K74" s="176">
        <v>0</v>
      </c>
      <c r="L74" s="276">
        <v>11</v>
      </c>
      <c r="M74" s="176">
        <v>10</v>
      </c>
      <c r="N74" s="176">
        <v>3</v>
      </c>
      <c r="O74" s="277">
        <v>1</v>
      </c>
      <c r="P74" s="177">
        <f t="shared" si="8"/>
        <v>16</v>
      </c>
      <c r="Q74" s="178">
        <f t="shared" si="7"/>
        <v>0</v>
      </c>
      <c r="R74" s="179">
        <f t="shared" si="9"/>
        <v>4.416666666666667</v>
      </c>
      <c r="S74" s="180" t="s">
        <v>7</v>
      </c>
      <c r="T74" s="180" t="s">
        <v>7</v>
      </c>
    </row>
    <row r="75" spans="2:20" ht="24.95" customHeight="1" x14ac:dyDescent="0.2">
      <c r="B75" s="174" t="s">
        <v>30</v>
      </c>
      <c r="C75" s="175" t="s">
        <v>22</v>
      </c>
      <c r="D75" s="167">
        <v>1</v>
      </c>
      <c r="E75" s="168">
        <v>1</v>
      </c>
      <c r="F75" s="168">
        <v>0</v>
      </c>
      <c r="G75" s="168">
        <v>0</v>
      </c>
      <c r="H75" s="168">
        <v>0</v>
      </c>
      <c r="I75" s="176">
        <v>1</v>
      </c>
      <c r="J75" s="282">
        <v>0</v>
      </c>
      <c r="K75" s="176">
        <v>0</v>
      </c>
      <c r="L75" s="276">
        <v>0</v>
      </c>
      <c r="M75" s="176">
        <v>0</v>
      </c>
      <c r="N75" s="176">
        <v>0</v>
      </c>
      <c r="O75" s="277">
        <v>0</v>
      </c>
      <c r="P75" s="177">
        <f t="shared" si="8"/>
        <v>1</v>
      </c>
      <c r="Q75" s="178">
        <f t="shared" si="7"/>
        <v>0</v>
      </c>
      <c r="R75" s="179">
        <f t="shared" si="9"/>
        <v>0.25</v>
      </c>
      <c r="S75" s="180" t="s">
        <v>7</v>
      </c>
      <c r="T75" s="180" t="s">
        <v>7</v>
      </c>
    </row>
    <row r="76" spans="2:20" ht="24.95" customHeight="1" x14ac:dyDescent="0.2">
      <c r="B76" s="174" t="s">
        <v>31</v>
      </c>
      <c r="C76" s="175" t="s">
        <v>22</v>
      </c>
      <c r="D76" s="167">
        <v>2</v>
      </c>
      <c r="E76" s="168">
        <v>1</v>
      </c>
      <c r="F76" s="168">
        <v>4</v>
      </c>
      <c r="G76" s="168">
        <v>1</v>
      </c>
      <c r="H76" s="168">
        <v>2</v>
      </c>
      <c r="I76" s="176">
        <v>0</v>
      </c>
      <c r="J76" s="282">
        <v>1</v>
      </c>
      <c r="K76" s="176">
        <v>2</v>
      </c>
      <c r="L76" s="276">
        <v>1</v>
      </c>
      <c r="M76" s="176">
        <v>2</v>
      </c>
      <c r="N76" s="176">
        <v>1</v>
      </c>
      <c r="O76" s="277">
        <v>3</v>
      </c>
      <c r="P76" s="177">
        <f t="shared" si="8"/>
        <v>4</v>
      </c>
      <c r="Q76" s="178">
        <f t="shared" si="7"/>
        <v>0</v>
      </c>
      <c r="R76" s="179">
        <f t="shared" si="9"/>
        <v>1.6666666666666667</v>
      </c>
      <c r="S76" s="180" t="s">
        <v>7</v>
      </c>
      <c r="T76" s="180" t="s">
        <v>7</v>
      </c>
    </row>
    <row r="77" spans="2:20" ht="24.95" customHeight="1" x14ac:dyDescent="0.2">
      <c r="B77" s="174" t="s">
        <v>32</v>
      </c>
      <c r="C77" s="175" t="s">
        <v>22</v>
      </c>
      <c r="D77" s="167">
        <v>1.96</v>
      </c>
      <c r="E77" s="168">
        <v>2.48</v>
      </c>
      <c r="F77" s="168">
        <v>1.62</v>
      </c>
      <c r="G77" s="168">
        <v>1.78</v>
      </c>
      <c r="H77" s="168">
        <v>1.07</v>
      </c>
      <c r="I77" s="176">
        <v>1.22</v>
      </c>
      <c r="J77" s="282">
        <v>1</v>
      </c>
      <c r="K77" s="176">
        <v>1.2</v>
      </c>
      <c r="L77" s="276">
        <v>2.08</v>
      </c>
      <c r="M77" s="176">
        <v>1.23</v>
      </c>
      <c r="N77" s="176">
        <v>1.69</v>
      </c>
      <c r="O77" s="277">
        <v>1.06</v>
      </c>
      <c r="P77" s="177">
        <f t="shared" si="8"/>
        <v>2.48</v>
      </c>
      <c r="Q77" s="178">
        <f t="shared" si="7"/>
        <v>1</v>
      </c>
      <c r="R77" s="179">
        <f t="shared" si="9"/>
        <v>1.5325</v>
      </c>
      <c r="S77" s="180" t="s">
        <v>7</v>
      </c>
      <c r="T77" s="180" t="s">
        <v>7</v>
      </c>
    </row>
    <row r="78" spans="2:20" ht="24.95" customHeight="1" x14ac:dyDescent="0.2">
      <c r="B78" s="174" t="s">
        <v>33</v>
      </c>
      <c r="C78" s="175" t="s">
        <v>22</v>
      </c>
      <c r="D78" s="193">
        <v>0.1</v>
      </c>
      <c r="E78" s="192">
        <v>3.2000000000000001E-2</v>
      </c>
      <c r="F78" s="193">
        <v>0.02</v>
      </c>
      <c r="G78" s="193">
        <v>4.2000000000000003E-2</v>
      </c>
      <c r="H78" s="193">
        <v>4.5999999999999999E-2</v>
      </c>
      <c r="I78" s="192">
        <v>1.4E-2</v>
      </c>
      <c r="J78" s="272" t="s">
        <v>62</v>
      </c>
      <c r="K78" s="192">
        <v>2.1999999999999999E-2</v>
      </c>
      <c r="L78" s="283" t="s">
        <v>62</v>
      </c>
      <c r="M78" s="192">
        <v>2.7E-2</v>
      </c>
      <c r="N78" s="192" t="s">
        <v>62</v>
      </c>
      <c r="O78" s="192">
        <v>2.4E-2</v>
      </c>
      <c r="P78" s="163">
        <f t="shared" si="8"/>
        <v>0.1</v>
      </c>
      <c r="Q78" s="164">
        <f t="shared" si="7"/>
        <v>1.4E-2</v>
      </c>
      <c r="R78" s="165">
        <f>AVERAGE(D78:O78)</f>
        <v>3.6333333333333342E-2</v>
      </c>
      <c r="S78" s="180" t="s">
        <v>7</v>
      </c>
      <c r="T78" s="180" t="s">
        <v>7</v>
      </c>
    </row>
    <row r="79" spans="2:20" ht="24.95" customHeight="1" x14ac:dyDescent="0.2">
      <c r="B79" s="174" t="s">
        <v>320</v>
      </c>
      <c r="C79" s="175" t="s">
        <v>22</v>
      </c>
      <c r="D79" s="194">
        <v>0.15</v>
      </c>
      <c r="E79" s="194">
        <v>0.24</v>
      </c>
      <c r="F79" s="194">
        <v>0.2</v>
      </c>
      <c r="G79" s="193">
        <v>0.35</v>
      </c>
      <c r="H79" s="193">
        <v>8.9999999999999993E-3</v>
      </c>
      <c r="I79" s="194" t="s">
        <v>62</v>
      </c>
      <c r="J79" s="272">
        <v>0.11</v>
      </c>
      <c r="K79" s="194">
        <v>0.15</v>
      </c>
      <c r="L79" s="284">
        <v>0.24</v>
      </c>
      <c r="M79" s="194">
        <v>0.87</v>
      </c>
      <c r="N79" s="194">
        <v>0.31</v>
      </c>
      <c r="O79" s="194">
        <v>0.28000000000000003</v>
      </c>
      <c r="P79" s="195">
        <f t="shared" si="8"/>
        <v>0.87</v>
      </c>
      <c r="Q79" s="196" t="s">
        <v>62</v>
      </c>
      <c r="R79" s="197">
        <f>AVERAGE(D79:O79)</f>
        <v>0.26445454545454544</v>
      </c>
      <c r="S79" s="180">
        <v>0.5</v>
      </c>
      <c r="T79" s="198">
        <v>0</v>
      </c>
    </row>
    <row r="80" spans="2:20" ht="24.95" customHeight="1" x14ac:dyDescent="0.2">
      <c r="B80" s="174" t="s">
        <v>321</v>
      </c>
      <c r="C80" s="175" t="s">
        <v>22</v>
      </c>
      <c r="D80" s="193">
        <v>0.01</v>
      </c>
      <c r="E80" s="193">
        <v>0.02</v>
      </c>
      <c r="F80" s="192">
        <v>2.9000000000000001E-2</v>
      </c>
      <c r="G80" s="192">
        <v>1.0999999999999999E-2</v>
      </c>
      <c r="H80" s="193">
        <v>6.0000000000000001E-3</v>
      </c>
      <c r="I80" s="194">
        <v>6.0000000000000001E-3</v>
      </c>
      <c r="J80" s="272">
        <v>7.0000000000000001E-3</v>
      </c>
      <c r="K80" s="194">
        <v>1.7999999999999999E-2</v>
      </c>
      <c r="L80" s="192">
        <v>1.4E-2</v>
      </c>
      <c r="M80" s="192">
        <v>1.4E-2</v>
      </c>
      <c r="N80" s="192">
        <v>2.1999999999999999E-2</v>
      </c>
      <c r="O80" s="192">
        <v>4.0000000000000001E-3</v>
      </c>
      <c r="P80" s="195">
        <f t="shared" si="8"/>
        <v>2.9000000000000001E-2</v>
      </c>
      <c r="Q80" s="196" t="s">
        <v>62</v>
      </c>
      <c r="R80" s="197">
        <f>AVERAGE(D80:O80)</f>
        <v>1.3416666666666667E-2</v>
      </c>
      <c r="S80" s="199">
        <v>5</v>
      </c>
      <c r="T80" s="198">
        <v>0.01</v>
      </c>
    </row>
    <row r="81" spans="2:20" ht="24.95" customHeight="1" x14ac:dyDescent="0.2">
      <c r="B81" s="174" t="s">
        <v>34</v>
      </c>
      <c r="C81" s="200" t="s">
        <v>22</v>
      </c>
      <c r="D81" s="285">
        <v>0.66200000000000003</v>
      </c>
      <c r="E81" s="285">
        <v>0.67700000000000005</v>
      </c>
      <c r="F81" s="285">
        <v>0.5</v>
      </c>
      <c r="G81" s="286">
        <v>0.6</v>
      </c>
      <c r="H81" s="287">
        <v>0.5</v>
      </c>
      <c r="I81" s="286">
        <v>0.5</v>
      </c>
      <c r="J81" s="272">
        <v>0.2</v>
      </c>
      <c r="K81" s="286">
        <v>0.3</v>
      </c>
      <c r="L81" s="286">
        <v>0.1</v>
      </c>
      <c r="M81" s="286">
        <v>0.2</v>
      </c>
      <c r="N81" s="286">
        <v>0.2</v>
      </c>
      <c r="O81" s="286">
        <v>0.2</v>
      </c>
      <c r="P81" s="195">
        <f t="shared" si="8"/>
        <v>0.67700000000000005</v>
      </c>
      <c r="Q81" s="201" t="s">
        <v>62</v>
      </c>
      <c r="R81" s="197">
        <f>AVERAGE(D81:O81)</f>
        <v>0.38658333333333333</v>
      </c>
      <c r="S81" s="202" t="s">
        <v>7</v>
      </c>
      <c r="T81" s="198">
        <v>0.01</v>
      </c>
    </row>
    <row r="82" spans="2:20" ht="24.95" customHeight="1" x14ac:dyDescent="0.2">
      <c r="B82" s="174" t="s">
        <v>35</v>
      </c>
      <c r="C82" s="175" t="s">
        <v>22</v>
      </c>
      <c r="D82" s="193">
        <v>2E-3</v>
      </c>
      <c r="E82" s="193">
        <v>1.0999999999999999E-2</v>
      </c>
      <c r="F82" s="194">
        <v>0.03</v>
      </c>
      <c r="G82" s="203">
        <v>0.02</v>
      </c>
      <c r="H82" s="193">
        <v>0.03</v>
      </c>
      <c r="I82" s="203">
        <v>0.03</v>
      </c>
      <c r="J82" s="272">
        <v>0.03</v>
      </c>
      <c r="K82" s="203">
        <v>0.02</v>
      </c>
      <c r="L82" s="203">
        <v>0.02</v>
      </c>
      <c r="M82" s="203">
        <v>0.01</v>
      </c>
      <c r="N82" s="203">
        <v>0.04</v>
      </c>
      <c r="O82" s="203">
        <v>0.03</v>
      </c>
      <c r="P82" s="195">
        <f t="shared" si="8"/>
        <v>0.04</v>
      </c>
      <c r="Q82" s="196">
        <f t="shared" ref="Q82:Q87" si="10">MIN(D82:O82)</f>
        <v>2E-3</v>
      </c>
      <c r="R82" s="197">
        <f t="shared" ref="R82:R88" si="11">AVERAGE(D82:O82)</f>
        <v>2.2750000000000003E-2</v>
      </c>
      <c r="S82" s="166" t="s">
        <v>6</v>
      </c>
      <c r="T82" s="180" t="s">
        <v>7</v>
      </c>
    </row>
    <row r="83" spans="2:20" ht="24.95" customHeight="1" x14ac:dyDescent="0.2">
      <c r="B83" s="174" t="s">
        <v>36</v>
      </c>
      <c r="C83" s="175" t="s">
        <v>22</v>
      </c>
      <c r="D83" s="193">
        <v>32</v>
      </c>
      <c r="E83" s="193">
        <v>32</v>
      </c>
      <c r="F83" s="194">
        <v>30.8</v>
      </c>
      <c r="G83" s="192">
        <v>31.2</v>
      </c>
      <c r="H83" s="193">
        <v>30</v>
      </c>
      <c r="I83" s="192">
        <v>28.5</v>
      </c>
      <c r="J83" s="272">
        <v>27.6</v>
      </c>
      <c r="K83" s="192">
        <v>28.2</v>
      </c>
      <c r="L83" s="192">
        <v>30.4</v>
      </c>
      <c r="M83" s="192">
        <v>33.200000000000003</v>
      </c>
      <c r="N83" s="192">
        <v>27.4</v>
      </c>
      <c r="O83" s="192">
        <v>26</v>
      </c>
      <c r="P83" s="195">
        <f t="shared" si="8"/>
        <v>33.200000000000003</v>
      </c>
      <c r="Q83" s="196">
        <f t="shared" si="10"/>
        <v>26</v>
      </c>
      <c r="R83" s="197">
        <f t="shared" si="11"/>
        <v>29.774999999999995</v>
      </c>
      <c r="S83" s="166" t="s">
        <v>6</v>
      </c>
      <c r="T83" s="180" t="s">
        <v>7</v>
      </c>
    </row>
    <row r="84" spans="2:20" ht="24.95" customHeight="1" x14ac:dyDescent="0.2">
      <c r="B84" s="174" t="s">
        <v>37</v>
      </c>
      <c r="C84" s="175" t="s">
        <v>22</v>
      </c>
      <c r="D84" s="203">
        <v>0.1</v>
      </c>
      <c r="E84" s="203">
        <v>7.0000000000000007E-2</v>
      </c>
      <c r="F84" s="193">
        <v>0.21</v>
      </c>
      <c r="G84" s="193">
        <v>0.1</v>
      </c>
      <c r="H84" s="193">
        <v>0.08</v>
      </c>
      <c r="I84" s="203">
        <v>0.08</v>
      </c>
      <c r="J84" s="272">
        <v>0.06</v>
      </c>
      <c r="K84" s="203">
        <v>7.0000000000000007E-2</v>
      </c>
      <c r="L84" s="203">
        <v>7.0000000000000007E-2</v>
      </c>
      <c r="M84" s="203">
        <v>0.11</v>
      </c>
      <c r="N84" s="203">
        <v>0.15</v>
      </c>
      <c r="O84" s="203">
        <v>0.22</v>
      </c>
      <c r="P84" s="163">
        <f t="shared" si="8"/>
        <v>0.22</v>
      </c>
      <c r="Q84" s="164">
        <f t="shared" si="10"/>
        <v>0.06</v>
      </c>
      <c r="R84" s="165">
        <f t="shared" si="11"/>
        <v>0.11</v>
      </c>
      <c r="S84" s="180" t="s">
        <v>7</v>
      </c>
      <c r="T84" s="180" t="s">
        <v>7</v>
      </c>
    </row>
    <row r="85" spans="2:20" ht="24.95" customHeight="1" x14ac:dyDescent="0.2">
      <c r="B85" s="174" t="s">
        <v>38</v>
      </c>
      <c r="C85" s="175" t="s">
        <v>22</v>
      </c>
      <c r="D85" s="192">
        <v>0.28999999999999998</v>
      </c>
      <c r="E85" s="192">
        <v>0.28000000000000003</v>
      </c>
      <c r="F85" s="192">
        <v>0.17</v>
      </c>
      <c r="G85" s="192">
        <v>0.15</v>
      </c>
      <c r="H85" s="193">
        <v>0.13</v>
      </c>
      <c r="I85" s="192">
        <v>0.13</v>
      </c>
      <c r="J85" s="272">
        <v>0.09</v>
      </c>
      <c r="K85" s="192">
        <v>0.09</v>
      </c>
      <c r="L85" s="192">
        <v>0.09</v>
      </c>
      <c r="M85" s="192">
        <v>0.09</v>
      </c>
      <c r="N85" s="192">
        <v>0.14000000000000001</v>
      </c>
      <c r="O85" s="192">
        <v>7.0000000000000007E-2</v>
      </c>
      <c r="P85" s="163">
        <f t="shared" si="8"/>
        <v>0.28999999999999998</v>
      </c>
      <c r="Q85" s="164">
        <f t="shared" si="10"/>
        <v>7.0000000000000007E-2</v>
      </c>
      <c r="R85" s="165">
        <f t="shared" si="11"/>
        <v>0.14333333333333337</v>
      </c>
      <c r="S85" s="180" t="s">
        <v>7</v>
      </c>
      <c r="T85" s="180" t="s">
        <v>7</v>
      </c>
    </row>
    <row r="86" spans="2:20" ht="24.95" customHeight="1" x14ac:dyDescent="0.2">
      <c r="B86" s="174" t="s">
        <v>39</v>
      </c>
      <c r="C86" s="175" t="s">
        <v>22</v>
      </c>
      <c r="D86" s="193">
        <v>0.02</v>
      </c>
      <c r="E86" s="193">
        <v>0.05</v>
      </c>
      <c r="F86" s="193">
        <v>0.06</v>
      </c>
      <c r="G86" s="193">
        <v>0.08</v>
      </c>
      <c r="H86" s="193">
        <v>0.08</v>
      </c>
      <c r="I86" s="192">
        <v>0.04</v>
      </c>
      <c r="J86" s="272">
        <v>0.05</v>
      </c>
      <c r="K86" s="192">
        <v>0.05</v>
      </c>
      <c r="L86" s="192">
        <v>0.03</v>
      </c>
      <c r="M86" s="192">
        <v>0.08</v>
      </c>
      <c r="N86" s="192">
        <v>0.05</v>
      </c>
      <c r="O86" s="192">
        <v>0.05</v>
      </c>
      <c r="P86" s="163">
        <f t="shared" si="8"/>
        <v>0.08</v>
      </c>
      <c r="Q86" s="164">
        <f t="shared" si="10"/>
        <v>0.02</v>
      </c>
      <c r="R86" s="165">
        <f t="shared" si="11"/>
        <v>5.3333333333333337E-2</v>
      </c>
      <c r="S86" s="180" t="s">
        <v>7</v>
      </c>
      <c r="T86" s="180" t="s">
        <v>7</v>
      </c>
    </row>
    <row r="87" spans="2:20" ht="24.95" customHeight="1" x14ac:dyDescent="0.2">
      <c r="B87" s="174" t="s">
        <v>40</v>
      </c>
      <c r="C87" s="175" t="s">
        <v>22</v>
      </c>
      <c r="D87" s="193">
        <v>5.28</v>
      </c>
      <c r="E87" s="193">
        <v>8.64</v>
      </c>
      <c r="F87" s="193">
        <v>7.2</v>
      </c>
      <c r="G87" s="193">
        <v>6</v>
      </c>
      <c r="H87" s="193">
        <v>6.48</v>
      </c>
      <c r="I87" s="192">
        <v>5.22</v>
      </c>
      <c r="J87" s="272">
        <v>5.52</v>
      </c>
      <c r="K87" s="192">
        <v>5.16</v>
      </c>
      <c r="L87" s="192">
        <v>6.72</v>
      </c>
      <c r="M87" s="192">
        <v>6.72</v>
      </c>
      <c r="N87" s="192">
        <v>7.56</v>
      </c>
      <c r="O87" s="192">
        <v>4.5599999999999996</v>
      </c>
      <c r="P87" s="163">
        <f t="shared" si="8"/>
        <v>8.64</v>
      </c>
      <c r="Q87" s="164">
        <f t="shared" si="10"/>
        <v>4.5599999999999996</v>
      </c>
      <c r="R87" s="165">
        <f t="shared" si="11"/>
        <v>6.2549999999999999</v>
      </c>
      <c r="S87" s="204">
        <v>1</v>
      </c>
      <c r="T87" s="204" t="s">
        <v>6</v>
      </c>
    </row>
    <row r="88" spans="2:20" ht="24.95" customHeight="1" x14ac:dyDescent="0.2">
      <c r="B88" s="174" t="s">
        <v>323</v>
      </c>
      <c r="C88" s="175" t="s">
        <v>22</v>
      </c>
      <c r="D88" s="193" t="s">
        <v>7</v>
      </c>
      <c r="E88" s="192" t="s">
        <v>62</v>
      </c>
      <c r="F88" s="192" t="s">
        <v>7</v>
      </c>
      <c r="G88" s="192" t="s">
        <v>7</v>
      </c>
      <c r="H88" s="192" t="s">
        <v>62</v>
      </c>
      <c r="I88" s="192" t="s">
        <v>7</v>
      </c>
      <c r="J88" s="272" t="s">
        <v>7</v>
      </c>
      <c r="K88" s="192" t="s">
        <v>294</v>
      </c>
      <c r="L88" s="192" t="s">
        <v>7</v>
      </c>
      <c r="M88" s="192" t="s">
        <v>7</v>
      </c>
      <c r="N88" s="192" t="s">
        <v>62</v>
      </c>
      <c r="O88" s="192" t="s">
        <v>7</v>
      </c>
      <c r="P88" s="163">
        <f t="shared" si="8"/>
        <v>0</v>
      </c>
      <c r="Q88" s="164">
        <f>MIN(D88:O88)</f>
        <v>0</v>
      </c>
      <c r="R88" s="165" t="e">
        <f t="shared" si="11"/>
        <v>#DIV/0!</v>
      </c>
      <c r="S88" s="180" t="s">
        <v>7</v>
      </c>
      <c r="T88" s="180" t="s">
        <v>7</v>
      </c>
    </row>
    <row r="89" spans="2:20" ht="24.95" customHeight="1" x14ac:dyDescent="0.2">
      <c r="B89" s="205" t="s">
        <v>354</v>
      </c>
      <c r="C89" s="175" t="s">
        <v>22</v>
      </c>
      <c r="D89" s="212" t="s">
        <v>7</v>
      </c>
      <c r="E89" s="193" t="s">
        <v>7</v>
      </c>
      <c r="F89" s="212" t="s">
        <v>7</v>
      </c>
      <c r="G89" s="212" t="s">
        <v>7</v>
      </c>
      <c r="H89" s="212" t="s">
        <v>7</v>
      </c>
      <c r="I89" s="212" t="s">
        <v>7</v>
      </c>
      <c r="J89" s="272" t="s">
        <v>7</v>
      </c>
      <c r="K89" s="212" t="s">
        <v>7</v>
      </c>
      <c r="L89" s="212" t="s">
        <v>7</v>
      </c>
      <c r="M89" s="212" t="s">
        <v>7</v>
      </c>
      <c r="N89" s="212" t="s">
        <v>7</v>
      </c>
      <c r="O89" s="227" t="s">
        <v>7</v>
      </c>
      <c r="P89" s="208" t="s">
        <v>7</v>
      </c>
      <c r="Q89" s="209" t="s">
        <v>7</v>
      </c>
      <c r="R89" s="210" t="s">
        <v>7</v>
      </c>
      <c r="S89" s="180">
        <v>2E-3</v>
      </c>
      <c r="T89" s="180">
        <v>1.0000000000000001E-5</v>
      </c>
    </row>
    <row r="90" spans="2:20" ht="24.95" customHeight="1" x14ac:dyDescent="0.2">
      <c r="B90" s="205" t="s">
        <v>326</v>
      </c>
      <c r="C90" s="175" t="s">
        <v>22</v>
      </c>
      <c r="D90" s="193" t="s">
        <v>7</v>
      </c>
      <c r="E90" s="193" t="s">
        <v>325</v>
      </c>
      <c r="F90" s="227" t="s">
        <v>7</v>
      </c>
      <c r="G90" s="227" t="s">
        <v>7</v>
      </c>
      <c r="H90" s="212" t="s">
        <v>62</v>
      </c>
      <c r="I90" s="227" t="s">
        <v>7</v>
      </c>
      <c r="J90" s="272" t="s">
        <v>7</v>
      </c>
      <c r="K90" s="212" t="s">
        <v>325</v>
      </c>
      <c r="L90" s="227" t="s">
        <v>7</v>
      </c>
      <c r="M90" s="227" t="s">
        <v>7</v>
      </c>
      <c r="N90" s="193" t="s">
        <v>325</v>
      </c>
      <c r="O90" s="227" t="s">
        <v>7</v>
      </c>
      <c r="P90" s="208" t="s">
        <v>325</v>
      </c>
      <c r="Q90" s="209" t="s">
        <v>62</v>
      </c>
      <c r="R90" s="210" t="s">
        <v>325</v>
      </c>
      <c r="S90" s="180">
        <v>0.1</v>
      </c>
      <c r="T90" s="180">
        <v>0.01</v>
      </c>
    </row>
    <row r="91" spans="2:20" ht="24.95" customHeight="1" x14ac:dyDescent="0.2">
      <c r="B91" s="205" t="s">
        <v>327</v>
      </c>
      <c r="C91" s="175" t="s">
        <v>22</v>
      </c>
      <c r="D91" s="227" t="s">
        <v>7</v>
      </c>
      <c r="E91" s="193" t="s">
        <v>62</v>
      </c>
      <c r="F91" s="227" t="s">
        <v>7</v>
      </c>
      <c r="G91" s="227" t="s">
        <v>7</v>
      </c>
      <c r="H91" s="212" t="s">
        <v>62</v>
      </c>
      <c r="I91" s="227" t="s">
        <v>7</v>
      </c>
      <c r="J91" s="272" t="s">
        <v>7</v>
      </c>
      <c r="K91" s="212" t="s">
        <v>62</v>
      </c>
      <c r="L91" s="227" t="s">
        <v>7</v>
      </c>
      <c r="M91" s="227" t="s">
        <v>7</v>
      </c>
      <c r="N91" s="194" t="s">
        <v>62</v>
      </c>
      <c r="O91" s="227" t="s">
        <v>7</v>
      </c>
      <c r="P91" s="208" t="s">
        <v>62</v>
      </c>
      <c r="Q91" s="209" t="s">
        <v>62</v>
      </c>
      <c r="R91" s="210" t="s">
        <v>62</v>
      </c>
      <c r="S91" s="199">
        <v>1</v>
      </c>
      <c r="T91" s="211">
        <v>1E-3</v>
      </c>
    </row>
    <row r="92" spans="2:20" ht="24.95" customHeight="1" x14ac:dyDescent="0.2">
      <c r="B92" s="205" t="s">
        <v>328</v>
      </c>
      <c r="C92" s="175" t="s">
        <v>22</v>
      </c>
      <c r="D92" s="212">
        <v>9.0000000000000006E-5</v>
      </c>
      <c r="E92" s="193">
        <v>5.9000000000000003E-4</v>
      </c>
      <c r="F92" s="193">
        <v>5.4000000000000001E-4</v>
      </c>
      <c r="G92" s="193">
        <v>4.0999999999999999E-4</v>
      </c>
      <c r="H92" s="212">
        <v>1.1100000000000001E-3</v>
      </c>
      <c r="I92" s="212">
        <v>1.2999999999999999E-4</v>
      </c>
      <c r="J92" s="272">
        <v>4.6999999999999999E-4</v>
      </c>
      <c r="K92" s="212">
        <v>2.4000000000000001E-4</v>
      </c>
      <c r="L92" s="212">
        <v>1.7000000000000001E-4</v>
      </c>
      <c r="M92" s="212">
        <v>1.1E-4</v>
      </c>
      <c r="N92" s="212">
        <v>5.0000000000000002E-5</v>
      </c>
      <c r="O92" s="194">
        <v>1E-4</v>
      </c>
      <c r="P92" s="208">
        <f t="shared" ref="P92:P107" si="12">MAX(D92:O92)</f>
        <v>1.1100000000000001E-3</v>
      </c>
      <c r="Q92" s="209">
        <f>MIN(D92:O92)</f>
        <v>5.0000000000000002E-5</v>
      </c>
      <c r="R92" s="210">
        <f t="shared" ref="R92:R107" si="13">AVERAGE(D92:O92)</f>
        <v>3.3416666666666669E-4</v>
      </c>
      <c r="S92" s="180">
        <v>0.05</v>
      </c>
      <c r="T92" s="180">
        <v>2E-3</v>
      </c>
    </row>
    <row r="93" spans="2:20" ht="24.95" customHeight="1" x14ac:dyDescent="0.2">
      <c r="B93" s="205" t="s">
        <v>360</v>
      </c>
      <c r="C93" s="175" t="s">
        <v>22</v>
      </c>
      <c r="D93" s="227" t="s">
        <v>7</v>
      </c>
      <c r="E93" s="193">
        <v>1.7000000000000001E-4</v>
      </c>
      <c r="F93" s="227" t="s">
        <v>7</v>
      </c>
      <c r="G93" s="212" t="s">
        <v>7</v>
      </c>
      <c r="H93" s="212">
        <v>1.0000000000000001E-5</v>
      </c>
      <c r="I93" s="212" t="s">
        <v>7</v>
      </c>
      <c r="J93" s="272" t="s">
        <v>7</v>
      </c>
      <c r="K93" s="212">
        <v>1E-4</v>
      </c>
      <c r="L93" s="212" t="s">
        <v>7</v>
      </c>
      <c r="M93" s="212" t="s">
        <v>7</v>
      </c>
      <c r="N93" s="212">
        <v>3.8999999999999999E-4</v>
      </c>
      <c r="O93" s="227" t="s">
        <v>7</v>
      </c>
      <c r="P93" s="208">
        <f t="shared" si="12"/>
        <v>3.8999999999999999E-4</v>
      </c>
      <c r="Q93" s="213" t="s">
        <v>62</v>
      </c>
      <c r="R93" s="210">
        <f t="shared" si="13"/>
        <v>1.6750000000000001E-4</v>
      </c>
      <c r="S93" s="180">
        <v>0.05</v>
      </c>
      <c r="T93" s="180">
        <v>2E-3</v>
      </c>
    </row>
    <row r="94" spans="2:20" ht="24.95" customHeight="1" x14ac:dyDescent="0.2">
      <c r="B94" s="205" t="s">
        <v>361</v>
      </c>
      <c r="C94" s="175" t="s">
        <v>22</v>
      </c>
      <c r="D94" s="212" t="s">
        <v>7</v>
      </c>
      <c r="E94" s="193" t="s">
        <v>62</v>
      </c>
      <c r="F94" s="212" t="s">
        <v>7</v>
      </c>
      <c r="G94" s="192" t="s">
        <v>7</v>
      </c>
      <c r="H94" s="212" t="s">
        <v>62</v>
      </c>
      <c r="I94" s="192" t="s">
        <v>7</v>
      </c>
      <c r="J94" s="272" t="s">
        <v>7</v>
      </c>
      <c r="K94" s="212">
        <v>6.0000000000000002E-6</v>
      </c>
      <c r="L94" s="192" t="s">
        <v>7</v>
      </c>
      <c r="M94" s="192" t="s">
        <v>7</v>
      </c>
      <c r="N94" s="212" t="s">
        <v>62</v>
      </c>
      <c r="O94" s="227" t="s">
        <v>7</v>
      </c>
      <c r="P94" s="214">
        <f t="shared" si="12"/>
        <v>6.0000000000000002E-6</v>
      </c>
      <c r="Q94" s="209" t="s">
        <v>62</v>
      </c>
      <c r="R94" s="215">
        <f t="shared" si="13"/>
        <v>6.0000000000000002E-6</v>
      </c>
      <c r="S94" s="180">
        <v>5.0000000000000001E-3</v>
      </c>
      <c r="T94" s="180">
        <v>2.0000000000000001E-4</v>
      </c>
    </row>
    <row r="95" spans="2:20" ht="24.95" customHeight="1" x14ac:dyDescent="0.2">
      <c r="B95" s="216" t="s">
        <v>331</v>
      </c>
      <c r="C95" s="217" t="s">
        <v>22</v>
      </c>
      <c r="D95" s="212" t="s">
        <v>7</v>
      </c>
      <c r="E95" s="193">
        <v>3.46</v>
      </c>
      <c r="F95" s="212" t="s">
        <v>7</v>
      </c>
      <c r="G95" s="227" t="s">
        <v>7</v>
      </c>
      <c r="H95" s="192">
        <v>2.08</v>
      </c>
      <c r="I95" s="227" t="s">
        <v>7</v>
      </c>
      <c r="J95" s="272" t="s">
        <v>7</v>
      </c>
      <c r="K95" s="192">
        <v>0.94</v>
      </c>
      <c r="L95" s="227" t="s">
        <v>7</v>
      </c>
      <c r="M95" s="227" t="s">
        <v>7</v>
      </c>
      <c r="N95" s="192">
        <v>2.64</v>
      </c>
      <c r="O95" s="227" t="s">
        <v>7</v>
      </c>
      <c r="P95" s="163">
        <f t="shared" si="12"/>
        <v>3.46</v>
      </c>
      <c r="Q95" s="164">
        <f t="shared" ref="Q95:Q106" si="14">MIN(D95:O95)</f>
        <v>0.94</v>
      </c>
      <c r="R95" s="165">
        <f t="shared" si="13"/>
        <v>2.2800000000000002</v>
      </c>
      <c r="S95" s="222" t="s">
        <v>6</v>
      </c>
      <c r="T95" s="222" t="s">
        <v>6</v>
      </c>
    </row>
    <row r="96" spans="2:20" ht="24.95" customHeight="1" x14ac:dyDescent="0.2">
      <c r="B96" s="216" t="s">
        <v>332</v>
      </c>
      <c r="C96" s="217" t="s">
        <v>22</v>
      </c>
      <c r="D96" s="212" t="s">
        <v>7</v>
      </c>
      <c r="E96" s="203">
        <v>1.74</v>
      </c>
      <c r="F96" s="212" t="s">
        <v>7</v>
      </c>
      <c r="G96" s="227" t="s">
        <v>7</v>
      </c>
      <c r="H96" s="192">
        <v>1.43</v>
      </c>
      <c r="I96" s="227" t="s">
        <v>7</v>
      </c>
      <c r="J96" s="272" t="s">
        <v>7</v>
      </c>
      <c r="K96" s="192">
        <v>1.43</v>
      </c>
      <c r="L96" s="227" t="s">
        <v>7</v>
      </c>
      <c r="M96" s="227" t="s">
        <v>7</v>
      </c>
      <c r="N96" s="192">
        <v>1.76</v>
      </c>
      <c r="O96" s="227" t="s">
        <v>7</v>
      </c>
      <c r="P96" s="163">
        <f t="shared" si="12"/>
        <v>1.76</v>
      </c>
      <c r="Q96" s="164">
        <f t="shared" si="14"/>
        <v>1.43</v>
      </c>
      <c r="R96" s="165">
        <f t="shared" si="13"/>
        <v>1.5899999999999999</v>
      </c>
      <c r="S96" s="222" t="s">
        <v>6</v>
      </c>
      <c r="T96" s="222">
        <v>8.0000000000000002E-3</v>
      </c>
    </row>
    <row r="97" spans="2:20" ht="24.95" customHeight="1" x14ac:dyDescent="0.2">
      <c r="B97" s="174" t="s">
        <v>41</v>
      </c>
      <c r="C97" s="175" t="s">
        <v>22</v>
      </c>
      <c r="D97" s="203">
        <v>1.5</v>
      </c>
      <c r="E97" s="203">
        <v>1.2</v>
      </c>
      <c r="F97" s="203">
        <v>1.3</v>
      </c>
      <c r="G97" s="203">
        <v>1.2</v>
      </c>
      <c r="H97" s="203">
        <v>1.4</v>
      </c>
      <c r="I97" s="203">
        <v>1.2</v>
      </c>
      <c r="J97" s="272">
        <v>1.4</v>
      </c>
      <c r="K97" s="203">
        <v>1.3</v>
      </c>
      <c r="L97" s="203">
        <v>1.4</v>
      </c>
      <c r="M97" s="203">
        <v>1.6</v>
      </c>
      <c r="N97" s="203">
        <v>1.7</v>
      </c>
      <c r="O97" s="203">
        <v>1.3</v>
      </c>
      <c r="P97" s="171">
        <f t="shared" si="12"/>
        <v>1.7</v>
      </c>
      <c r="Q97" s="172">
        <f t="shared" si="14"/>
        <v>1.2</v>
      </c>
      <c r="R97" s="173">
        <f t="shared" si="13"/>
        <v>1.375</v>
      </c>
      <c r="S97" s="223" t="s">
        <v>6</v>
      </c>
      <c r="T97" s="204" t="s">
        <v>6</v>
      </c>
    </row>
    <row r="98" spans="2:20" ht="24.95" customHeight="1" x14ac:dyDescent="0.2">
      <c r="B98" s="174" t="s">
        <v>333</v>
      </c>
      <c r="C98" s="175" t="s">
        <v>22</v>
      </c>
      <c r="D98" s="203">
        <v>1.2</v>
      </c>
      <c r="E98" s="193">
        <v>1.2</v>
      </c>
      <c r="F98" s="203">
        <v>1</v>
      </c>
      <c r="G98" s="203">
        <v>0.9</v>
      </c>
      <c r="H98" s="203">
        <v>0.9</v>
      </c>
      <c r="I98" s="203">
        <v>0.9</v>
      </c>
      <c r="J98" s="272">
        <v>1.3</v>
      </c>
      <c r="K98" s="203">
        <v>1</v>
      </c>
      <c r="L98" s="203">
        <v>1</v>
      </c>
      <c r="M98" s="203">
        <v>1</v>
      </c>
      <c r="N98" s="203">
        <v>0.9</v>
      </c>
      <c r="O98" s="203">
        <v>0.7</v>
      </c>
      <c r="P98" s="171">
        <f t="shared" si="12"/>
        <v>1.3</v>
      </c>
      <c r="Q98" s="224">
        <f t="shared" si="14"/>
        <v>0.7</v>
      </c>
      <c r="R98" s="225">
        <f t="shared" si="13"/>
        <v>1</v>
      </c>
      <c r="S98" s="226"/>
      <c r="T98" s="226"/>
    </row>
    <row r="99" spans="2:20" ht="24.95" customHeight="1" x14ac:dyDescent="0.2">
      <c r="B99" s="174" t="s">
        <v>42</v>
      </c>
      <c r="C99" s="175" t="s">
        <v>22</v>
      </c>
      <c r="D99" s="227">
        <v>3.3300000000000003E-2</v>
      </c>
      <c r="E99" s="193">
        <v>3.09E-2</v>
      </c>
      <c r="F99" s="193">
        <v>2.53E-2</v>
      </c>
      <c r="G99" s="193">
        <v>2.3099999999999999E-2</v>
      </c>
      <c r="H99" s="193">
        <v>2.2499999999999999E-2</v>
      </c>
      <c r="I99" s="227">
        <v>2.4500000000000001E-2</v>
      </c>
      <c r="J99" s="272">
        <v>2.3800000000000002E-2</v>
      </c>
      <c r="K99" s="227">
        <v>2.7400000000000001E-2</v>
      </c>
      <c r="L99" s="227">
        <v>2.6599999999999999E-2</v>
      </c>
      <c r="M99" s="227">
        <v>2.4E-2</v>
      </c>
      <c r="N99" s="227">
        <v>2.8000000000000001E-2</v>
      </c>
      <c r="O99" s="227">
        <v>1.04E-2</v>
      </c>
      <c r="P99" s="228">
        <f t="shared" si="12"/>
        <v>3.3300000000000003E-2</v>
      </c>
      <c r="Q99" s="229">
        <f t="shared" si="14"/>
        <v>1.04E-2</v>
      </c>
      <c r="R99" s="230">
        <f t="shared" si="13"/>
        <v>2.498333333333334E-2</v>
      </c>
      <c r="S99" s="226"/>
      <c r="T99" s="226"/>
    </row>
    <row r="100" spans="2:20" ht="24.95" customHeight="1" x14ac:dyDescent="0.2">
      <c r="B100" s="174" t="s">
        <v>43</v>
      </c>
      <c r="C100" s="175" t="s">
        <v>44</v>
      </c>
      <c r="D100" s="192">
        <v>2.78</v>
      </c>
      <c r="E100" s="192">
        <v>2.58</v>
      </c>
      <c r="F100" s="193">
        <v>2.5299999999999998</v>
      </c>
      <c r="G100" s="193">
        <v>2.57</v>
      </c>
      <c r="H100" s="193">
        <v>2.5</v>
      </c>
      <c r="I100" s="192">
        <v>2.72</v>
      </c>
      <c r="J100" s="272">
        <v>1.83</v>
      </c>
      <c r="K100" s="192">
        <v>2.74</v>
      </c>
      <c r="L100" s="192">
        <v>2.66</v>
      </c>
      <c r="M100" s="192">
        <v>2.4</v>
      </c>
      <c r="N100" s="192">
        <v>3.11</v>
      </c>
      <c r="O100" s="192">
        <v>1.49</v>
      </c>
      <c r="P100" s="163">
        <f t="shared" si="12"/>
        <v>3.11</v>
      </c>
      <c r="Q100" s="231">
        <f t="shared" si="14"/>
        <v>1.49</v>
      </c>
      <c r="R100" s="232">
        <f t="shared" si="13"/>
        <v>2.4924999999999997</v>
      </c>
      <c r="S100" s="226"/>
      <c r="T100" s="226"/>
    </row>
    <row r="101" spans="2:20" ht="24.95" customHeight="1" x14ac:dyDescent="0.2">
      <c r="B101" s="191" t="s">
        <v>335</v>
      </c>
      <c r="C101" s="175" t="s">
        <v>22</v>
      </c>
      <c r="D101" s="193">
        <v>7.32</v>
      </c>
      <c r="E101" s="237">
        <v>4.3</v>
      </c>
      <c r="F101" s="192">
        <v>5.8</v>
      </c>
      <c r="G101" s="192">
        <v>6.9</v>
      </c>
      <c r="H101" s="192">
        <v>5.3</v>
      </c>
      <c r="I101" s="192">
        <v>5.6</v>
      </c>
      <c r="J101" s="272">
        <v>5.3</v>
      </c>
      <c r="K101" s="192">
        <v>4.9000000000000004</v>
      </c>
      <c r="L101" s="192">
        <v>4.5999999999999996</v>
      </c>
      <c r="M101" s="192">
        <v>6.3</v>
      </c>
      <c r="N101" s="192">
        <v>5.8</v>
      </c>
      <c r="O101" s="192">
        <v>7.91</v>
      </c>
      <c r="P101" s="171">
        <f t="shared" si="12"/>
        <v>7.91</v>
      </c>
      <c r="Q101" s="172">
        <f t="shared" si="14"/>
        <v>4.3</v>
      </c>
      <c r="R101" s="173">
        <f t="shared" si="13"/>
        <v>5.8358333333333325</v>
      </c>
      <c r="S101" s="204" t="s">
        <v>46</v>
      </c>
      <c r="T101" s="204" t="s">
        <v>6</v>
      </c>
    </row>
    <row r="102" spans="2:20" ht="24.95" customHeight="1" x14ac:dyDescent="0.2">
      <c r="B102" s="174" t="s">
        <v>47</v>
      </c>
      <c r="C102" s="175" t="s">
        <v>22</v>
      </c>
      <c r="D102" s="203">
        <v>1.2</v>
      </c>
      <c r="E102" s="289">
        <v>0.7</v>
      </c>
      <c r="F102" s="203">
        <v>2</v>
      </c>
      <c r="G102" s="193">
        <v>1.2</v>
      </c>
      <c r="H102" s="203">
        <v>1.8</v>
      </c>
      <c r="I102" s="203">
        <v>1.8</v>
      </c>
      <c r="J102" s="272">
        <v>0.9</v>
      </c>
      <c r="K102" s="203">
        <v>1.6</v>
      </c>
      <c r="L102" s="203">
        <v>1.5</v>
      </c>
      <c r="M102" s="203">
        <v>2.1</v>
      </c>
      <c r="N102" s="203">
        <v>1.4</v>
      </c>
      <c r="O102" s="203">
        <v>2</v>
      </c>
      <c r="P102" s="171">
        <f t="shared" si="12"/>
        <v>2.1</v>
      </c>
      <c r="Q102" s="172">
        <f t="shared" si="14"/>
        <v>0.7</v>
      </c>
      <c r="R102" s="173">
        <f t="shared" si="13"/>
        <v>1.5166666666666666</v>
      </c>
      <c r="S102" s="204" t="s">
        <v>48</v>
      </c>
      <c r="T102" s="235" t="s">
        <v>6</v>
      </c>
    </row>
    <row r="103" spans="2:20" ht="24.95" customHeight="1" x14ac:dyDescent="0.2">
      <c r="B103" s="236" t="s">
        <v>49</v>
      </c>
      <c r="C103" s="159" t="s">
        <v>50</v>
      </c>
      <c r="D103" s="237">
        <v>988</v>
      </c>
      <c r="E103" s="237">
        <v>1314</v>
      </c>
      <c r="F103" s="237">
        <v>878</v>
      </c>
      <c r="G103" s="237">
        <v>2224</v>
      </c>
      <c r="H103" s="237">
        <v>15531</v>
      </c>
      <c r="I103" s="290">
        <v>4532</v>
      </c>
      <c r="J103" s="272">
        <v>1515</v>
      </c>
      <c r="K103" s="237">
        <v>2282</v>
      </c>
      <c r="L103" s="237">
        <v>2489</v>
      </c>
      <c r="M103" s="237">
        <v>1081</v>
      </c>
      <c r="N103" s="237">
        <v>4611</v>
      </c>
      <c r="O103" s="237">
        <v>3448</v>
      </c>
      <c r="P103" s="238">
        <f t="shared" si="12"/>
        <v>15531</v>
      </c>
      <c r="Q103" s="239">
        <f t="shared" si="14"/>
        <v>878</v>
      </c>
      <c r="R103" s="240">
        <f t="shared" si="13"/>
        <v>3407.75</v>
      </c>
      <c r="S103" s="235" t="s">
        <v>51</v>
      </c>
      <c r="T103" s="235" t="s">
        <v>6</v>
      </c>
    </row>
    <row r="104" spans="2:20" ht="24.95" customHeight="1" x14ac:dyDescent="0.2">
      <c r="B104" s="236" t="s">
        <v>52</v>
      </c>
      <c r="C104" s="175" t="s">
        <v>50</v>
      </c>
      <c r="D104" s="237">
        <v>63</v>
      </c>
      <c r="E104" s="237">
        <v>187</v>
      </c>
      <c r="F104" s="237">
        <v>161</v>
      </c>
      <c r="G104" s="237">
        <v>148</v>
      </c>
      <c r="H104" s="237">
        <v>347</v>
      </c>
      <c r="I104" s="237">
        <v>10</v>
      </c>
      <c r="J104" s="272">
        <v>350</v>
      </c>
      <c r="K104" s="237">
        <v>393</v>
      </c>
      <c r="L104" s="237">
        <v>435</v>
      </c>
      <c r="M104" s="237">
        <v>52</v>
      </c>
      <c r="N104" s="237">
        <v>364</v>
      </c>
      <c r="O104" s="237">
        <v>262</v>
      </c>
      <c r="P104" s="238">
        <f t="shared" si="12"/>
        <v>435</v>
      </c>
      <c r="Q104" s="239">
        <f t="shared" si="14"/>
        <v>10</v>
      </c>
      <c r="R104" s="240">
        <f t="shared" si="13"/>
        <v>231</v>
      </c>
      <c r="S104" s="235" t="s">
        <v>53</v>
      </c>
      <c r="T104" s="241" t="s">
        <v>7</v>
      </c>
    </row>
    <row r="105" spans="2:20" ht="24.95" customHeight="1" x14ac:dyDescent="0.2">
      <c r="B105" s="236" t="s">
        <v>355</v>
      </c>
      <c r="C105" s="175" t="s">
        <v>50</v>
      </c>
      <c r="D105" s="237" t="s">
        <v>295</v>
      </c>
      <c r="E105" s="291">
        <v>63</v>
      </c>
      <c r="F105" s="237">
        <v>31</v>
      </c>
      <c r="G105" s="237">
        <v>10</v>
      </c>
      <c r="H105" s="237">
        <v>20</v>
      </c>
      <c r="I105" s="237">
        <v>10</v>
      </c>
      <c r="J105" s="272">
        <v>20</v>
      </c>
      <c r="K105" s="237">
        <v>97</v>
      </c>
      <c r="L105" s="237">
        <v>31</v>
      </c>
      <c r="M105" s="237">
        <v>41</v>
      </c>
      <c r="N105" s="237">
        <v>31</v>
      </c>
      <c r="O105" s="237">
        <v>98</v>
      </c>
      <c r="P105" s="238">
        <f t="shared" si="12"/>
        <v>98</v>
      </c>
      <c r="Q105" s="239">
        <f t="shared" si="14"/>
        <v>10</v>
      </c>
      <c r="R105" s="240">
        <f t="shared" si="13"/>
        <v>41.090909090909093</v>
      </c>
      <c r="S105" s="242"/>
      <c r="T105" s="242"/>
    </row>
    <row r="106" spans="2:20" ht="24.95" customHeight="1" x14ac:dyDescent="0.2">
      <c r="B106" s="174" t="s">
        <v>54</v>
      </c>
      <c r="C106" s="175" t="s">
        <v>346</v>
      </c>
      <c r="D106" s="237">
        <v>19000</v>
      </c>
      <c r="E106" s="291">
        <v>12600</v>
      </c>
      <c r="F106" s="237">
        <v>30400</v>
      </c>
      <c r="G106" s="237">
        <v>30400</v>
      </c>
      <c r="H106" s="237">
        <v>44400</v>
      </c>
      <c r="I106" s="237">
        <v>16800</v>
      </c>
      <c r="J106" s="295">
        <v>42400</v>
      </c>
      <c r="K106" s="237">
        <v>17600</v>
      </c>
      <c r="L106" s="237">
        <v>21600</v>
      </c>
      <c r="M106" s="237">
        <v>153600</v>
      </c>
      <c r="N106" s="237">
        <v>84400</v>
      </c>
      <c r="O106" s="237">
        <v>26400</v>
      </c>
      <c r="P106" s="238">
        <f t="shared" si="12"/>
        <v>153600</v>
      </c>
      <c r="Q106" s="239">
        <f t="shared" si="14"/>
        <v>12600</v>
      </c>
      <c r="R106" s="240">
        <f t="shared" si="13"/>
        <v>41633.333333333336</v>
      </c>
      <c r="S106" s="241" t="s">
        <v>7</v>
      </c>
      <c r="T106" s="292" t="s">
        <v>7</v>
      </c>
    </row>
    <row r="107" spans="2:20" ht="24.95" customHeight="1" x14ac:dyDescent="0.2">
      <c r="B107" s="293" t="s">
        <v>55</v>
      </c>
      <c r="C107" s="294" t="s">
        <v>346</v>
      </c>
      <c r="D107" s="291">
        <v>10400</v>
      </c>
      <c r="E107" s="295">
        <v>7400</v>
      </c>
      <c r="F107" s="291">
        <v>19200</v>
      </c>
      <c r="G107" s="291">
        <v>12800</v>
      </c>
      <c r="H107" s="291">
        <v>20000</v>
      </c>
      <c r="I107" s="291">
        <v>9600</v>
      </c>
      <c r="J107" s="295">
        <v>22400</v>
      </c>
      <c r="K107" s="291">
        <v>12000</v>
      </c>
      <c r="L107" s="291">
        <v>14400</v>
      </c>
      <c r="M107" s="291">
        <v>86000</v>
      </c>
      <c r="N107" s="291">
        <v>44400</v>
      </c>
      <c r="O107" s="291">
        <v>16000</v>
      </c>
      <c r="P107" s="296">
        <f t="shared" si="12"/>
        <v>86000</v>
      </c>
      <c r="Q107" s="297">
        <f>MIN(D107:O107)</f>
        <v>7400</v>
      </c>
      <c r="R107" s="298">
        <f t="shared" si="13"/>
        <v>22883.333333333332</v>
      </c>
      <c r="S107" s="292" t="s">
        <v>7</v>
      </c>
      <c r="T107" s="299" t="s">
        <v>7</v>
      </c>
    </row>
    <row r="108" spans="2:20" ht="24.95" customHeight="1" x14ac:dyDescent="0.2">
      <c r="B108" s="185" t="s">
        <v>56</v>
      </c>
      <c r="C108" s="300" t="s">
        <v>57</v>
      </c>
      <c r="D108" s="291">
        <v>4.57</v>
      </c>
      <c r="E108" s="295">
        <v>3.92</v>
      </c>
      <c r="F108" s="291" t="s">
        <v>7</v>
      </c>
      <c r="G108" s="291" t="s">
        <v>7</v>
      </c>
      <c r="H108" s="291">
        <v>7.92</v>
      </c>
      <c r="I108" s="291">
        <v>4.18</v>
      </c>
      <c r="J108" s="295">
        <v>11.16</v>
      </c>
      <c r="K108" s="291">
        <v>11.01</v>
      </c>
      <c r="L108" s="291">
        <v>9.19</v>
      </c>
      <c r="M108" s="291">
        <v>4.37</v>
      </c>
      <c r="N108" s="291">
        <v>12.47</v>
      </c>
      <c r="O108" s="301">
        <v>3.77</v>
      </c>
      <c r="P108" s="238">
        <f>MAX(D108:O108)</f>
        <v>12.47</v>
      </c>
      <c r="Q108" s="302">
        <f>MIN(D108:O108)</f>
        <v>3.77</v>
      </c>
      <c r="R108" s="303">
        <f>AVERAGE(D108:O108)</f>
        <v>7.2559999999999985</v>
      </c>
      <c r="S108" s="292" t="s">
        <v>7</v>
      </c>
      <c r="T108" s="292" t="s">
        <v>7</v>
      </c>
    </row>
    <row r="109" spans="2:20" ht="24.95" customHeight="1" thickBot="1" x14ac:dyDescent="0.25">
      <c r="B109" s="236" t="s">
        <v>58</v>
      </c>
      <c r="C109" s="217" t="s">
        <v>339</v>
      </c>
      <c r="D109" s="182">
        <v>3.56</v>
      </c>
      <c r="E109" s="538">
        <v>2.4500000000000002</v>
      </c>
      <c r="F109" s="181" t="s">
        <v>7</v>
      </c>
      <c r="G109" s="305">
        <v>3.79</v>
      </c>
      <c r="H109" s="305">
        <v>2.89</v>
      </c>
      <c r="I109" s="305">
        <v>2.58</v>
      </c>
      <c r="J109" s="272">
        <v>2.06</v>
      </c>
      <c r="K109" s="305">
        <v>1.3</v>
      </c>
      <c r="L109" s="305">
        <v>1.56</v>
      </c>
      <c r="M109" s="305">
        <v>4.8</v>
      </c>
      <c r="N109" s="305">
        <v>1.21</v>
      </c>
      <c r="O109" s="306">
        <v>5.99</v>
      </c>
      <c r="P109" s="249">
        <f>MAX(D109:O109)</f>
        <v>5.99</v>
      </c>
      <c r="Q109" s="250">
        <f>MIN(D109:O109)</f>
        <v>1.21</v>
      </c>
      <c r="R109" s="165">
        <f>AVERAGE(D109:O109)</f>
        <v>2.9263636363636367</v>
      </c>
      <c r="S109" s="248" t="s">
        <v>6</v>
      </c>
      <c r="T109" s="260" t="s">
        <v>7</v>
      </c>
    </row>
    <row r="110" spans="2:20" ht="24.95" customHeight="1" x14ac:dyDescent="0.2">
      <c r="B110" s="261" t="s">
        <v>340</v>
      </c>
      <c r="C110" s="262"/>
      <c r="D110" s="262"/>
      <c r="F110" s="262"/>
      <c r="G110" s="262"/>
      <c r="H110" s="262"/>
      <c r="I110" s="262"/>
      <c r="J110" s="262"/>
      <c r="K110" s="262"/>
      <c r="L110" s="262"/>
      <c r="M110" s="262"/>
      <c r="N110" s="262"/>
      <c r="O110" s="262"/>
      <c r="P110" s="262"/>
      <c r="Q110" s="262"/>
      <c r="R110" s="262"/>
      <c r="S110" s="262"/>
    </row>
    <row r="111" spans="2:20" ht="24.95" customHeight="1" x14ac:dyDescent="0.2">
      <c r="B111" s="138" t="s">
        <v>341</v>
      </c>
      <c r="N111" s="536"/>
    </row>
    <row r="112" spans="2:20" ht="24.95" customHeight="1" x14ac:dyDescent="0.2">
      <c r="B112" s="138" t="s">
        <v>342</v>
      </c>
    </row>
    <row r="114" spans="2:20" ht="24.95" customHeight="1" thickBot="1" x14ac:dyDescent="0.25">
      <c r="B114" s="140" t="s">
        <v>362</v>
      </c>
    </row>
    <row r="115" spans="2:20" ht="24.95" customHeight="1" thickBot="1" x14ac:dyDescent="0.25">
      <c r="B115" s="142" t="s">
        <v>0</v>
      </c>
      <c r="C115" s="315" t="s">
        <v>1</v>
      </c>
      <c r="D115" s="266">
        <v>43374</v>
      </c>
      <c r="E115" s="266">
        <v>43406</v>
      </c>
      <c r="F115" s="266">
        <v>43437</v>
      </c>
      <c r="G115" s="266">
        <v>43466</v>
      </c>
      <c r="H115" s="266">
        <v>43497</v>
      </c>
      <c r="I115" s="266">
        <v>43525</v>
      </c>
      <c r="J115" s="266">
        <v>43556</v>
      </c>
      <c r="K115" s="266">
        <v>43586</v>
      </c>
      <c r="L115" s="266">
        <v>43617</v>
      </c>
      <c r="M115" s="266">
        <v>43647</v>
      </c>
      <c r="N115" s="266">
        <v>43678</v>
      </c>
      <c r="O115" s="266">
        <v>43709</v>
      </c>
      <c r="P115" s="531" t="s">
        <v>309</v>
      </c>
      <c r="Q115" s="534" t="s">
        <v>310</v>
      </c>
      <c r="R115" s="535" t="s">
        <v>311</v>
      </c>
      <c r="S115" s="147" t="s">
        <v>312</v>
      </c>
      <c r="T115" s="147" t="s">
        <v>171</v>
      </c>
    </row>
    <row r="116" spans="2:20" ht="24.95" customHeight="1" x14ac:dyDescent="0.2">
      <c r="B116" s="149" t="s">
        <v>5</v>
      </c>
      <c r="C116" s="318"/>
      <c r="D116" s="319">
        <v>18</v>
      </c>
      <c r="E116" s="269">
        <v>14</v>
      </c>
      <c r="F116" s="269">
        <v>19</v>
      </c>
      <c r="G116" s="269">
        <v>16</v>
      </c>
      <c r="H116" s="269">
        <v>13</v>
      </c>
      <c r="I116" s="269">
        <v>13</v>
      </c>
      <c r="J116" s="269">
        <v>24</v>
      </c>
      <c r="K116" s="269">
        <v>15</v>
      </c>
      <c r="L116" s="269">
        <v>19</v>
      </c>
      <c r="M116" s="269">
        <v>19</v>
      </c>
      <c r="N116" s="269">
        <v>14</v>
      </c>
      <c r="O116" s="271">
        <v>18</v>
      </c>
      <c r="P116" s="154" t="s">
        <v>7</v>
      </c>
      <c r="Q116" s="320" t="s">
        <v>7</v>
      </c>
      <c r="R116" s="321" t="s">
        <v>7</v>
      </c>
      <c r="S116" s="157" t="s">
        <v>6</v>
      </c>
      <c r="T116" s="157" t="s">
        <v>6</v>
      </c>
    </row>
    <row r="117" spans="2:20" ht="24.95" customHeight="1" x14ac:dyDescent="0.2">
      <c r="B117" s="158" t="s">
        <v>8</v>
      </c>
      <c r="C117" s="322" t="s">
        <v>9</v>
      </c>
      <c r="D117" s="182">
        <v>11.35</v>
      </c>
      <c r="E117" s="168">
        <v>11.27</v>
      </c>
      <c r="F117" s="272">
        <v>10.26</v>
      </c>
      <c r="G117" s="181">
        <v>12.03</v>
      </c>
      <c r="H117" s="181">
        <v>11.25</v>
      </c>
      <c r="I117" s="181">
        <v>11.4</v>
      </c>
      <c r="J117" s="181">
        <v>11.44</v>
      </c>
      <c r="K117" s="181">
        <v>11.34</v>
      </c>
      <c r="L117" s="181">
        <v>11.49</v>
      </c>
      <c r="M117" s="181">
        <v>11.23</v>
      </c>
      <c r="N117" s="181">
        <v>11.3</v>
      </c>
      <c r="O117" s="281">
        <v>11.35</v>
      </c>
      <c r="P117" s="163" t="s">
        <v>7</v>
      </c>
      <c r="Q117" s="231" t="s">
        <v>7</v>
      </c>
      <c r="R117" s="232" t="s">
        <v>7</v>
      </c>
      <c r="S117" s="166" t="s">
        <v>6</v>
      </c>
      <c r="T117" s="166" t="s">
        <v>6</v>
      </c>
    </row>
    <row r="118" spans="2:20" ht="24.95" customHeight="1" x14ac:dyDescent="0.2">
      <c r="B118" s="158" t="s">
        <v>313</v>
      </c>
      <c r="C118" s="322" t="s">
        <v>11</v>
      </c>
      <c r="D118" s="167">
        <v>28.2</v>
      </c>
      <c r="E118" s="168">
        <v>28.2</v>
      </c>
      <c r="F118" s="168">
        <v>26.7</v>
      </c>
      <c r="G118" s="169">
        <v>27.2</v>
      </c>
      <c r="H118" s="168">
        <v>28.4</v>
      </c>
      <c r="I118" s="169">
        <v>29.4</v>
      </c>
      <c r="J118" s="169">
        <v>31</v>
      </c>
      <c r="K118" s="169">
        <v>29.5</v>
      </c>
      <c r="L118" s="169">
        <v>21.5</v>
      </c>
      <c r="M118" s="169">
        <v>28.5</v>
      </c>
      <c r="N118" s="169">
        <v>27.2</v>
      </c>
      <c r="O118" s="275">
        <v>27.6</v>
      </c>
      <c r="P118" s="171">
        <f t="shared" ref="P118:P145" si="15">MAX(D118:O118)</f>
        <v>31</v>
      </c>
      <c r="Q118" s="224">
        <f t="shared" ref="Q118:Q145" si="16">MIN(D118:O118)</f>
        <v>21.5</v>
      </c>
      <c r="R118" s="225">
        <f t="shared" ref="R118:R145" si="17">AVERAGE(D118:O118)</f>
        <v>27.783333333333335</v>
      </c>
      <c r="S118" s="166" t="s">
        <v>6</v>
      </c>
      <c r="T118" s="166" t="s">
        <v>6</v>
      </c>
    </row>
    <row r="119" spans="2:20" ht="24.95" customHeight="1" x14ac:dyDescent="0.2">
      <c r="B119" s="174" t="s">
        <v>12</v>
      </c>
      <c r="C119" s="183" t="s">
        <v>13</v>
      </c>
      <c r="D119" s="167">
        <v>3</v>
      </c>
      <c r="E119" s="168">
        <v>1</v>
      </c>
      <c r="F119" s="168">
        <v>3</v>
      </c>
      <c r="G119" s="168">
        <v>2</v>
      </c>
      <c r="H119" s="168">
        <v>3</v>
      </c>
      <c r="I119" s="176">
        <v>3</v>
      </c>
      <c r="J119" s="176">
        <v>3</v>
      </c>
      <c r="K119" s="176">
        <v>1</v>
      </c>
      <c r="L119" s="176">
        <v>3</v>
      </c>
      <c r="M119" s="176">
        <v>2</v>
      </c>
      <c r="N119" s="176">
        <v>0</v>
      </c>
      <c r="O119" s="277">
        <v>2</v>
      </c>
      <c r="P119" s="177">
        <f>MAX(D119:O119)</f>
        <v>3</v>
      </c>
      <c r="Q119" s="323">
        <f>MIN(D119:O119)</f>
        <v>0</v>
      </c>
      <c r="R119" s="324">
        <f>AVERAGE(D119:O119)</f>
        <v>2.1666666666666665</v>
      </c>
      <c r="S119" s="180" t="s">
        <v>7</v>
      </c>
      <c r="T119" s="180" t="s">
        <v>7</v>
      </c>
    </row>
    <row r="120" spans="2:20" ht="24.95" customHeight="1" x14ac:dyDescent="0.2">
      <c r="B120" s="174" t="s">
        <v>14</v>
      </c>
      <c r="C120" s="183"/>
      <c r="D120" s="167" t="s">
        <v>61</v>
      </c>
      <c r="E120" s="168" t="s">
        <v>61</v>
      </c>
      <c r="F120" s="168" t="s">
        <v>61</v>
      </c>
      <c r="G120" s="168" t="s">
        <v>61</v>
      </c>
      <c r="H120" s="168" t="s">
        <v>61</v>
      </c>
      <c r="I120" s="176" t="s">
        <v>61</v>
      </c>
      <c r="J120" s="176" t="s">
        <v>61</v>
      </c>
      <c r="K120" s="176" t="s">
        <v>61</v>
      </c>
      <c r="L120" s="176" t="s">
        <v>61</v>
      </c>
      <c r="M120" s="176" t="s">
        <v>61</v>
      </c>
      <c r="N120" s="176" t="s">
        <v>69</v>
      </c>
      <c r="O120" s="277" t="s">
        <v>61</v>
      </c>
      <c r="P120" s="171" t="s">
        <v>61</v>
      </c>
      <c r="Q120" s="224" t="s">
        <v>61</v>
      </c>
      <c r="R120" s="225" t="s">
        <v>61</v>
      </c>
      <c r="S120" s="180" t="s">
        <v>7</v>
      </c>
      <c r="T120" s="180" t="s">
        <v>7</v>
      </c>
    </row>
    <row r="121" spans="2:20" ht="24.95" customHeight="1" x14ac:dyDescent="0.2">
      <c r="B121" s="174" t="s">
        <v>358</v>
      </c>
      <c r="C121" s="183" t="s">
        <v>315</v>
      </c>
      <c r="D121" s="182">
        <v>20.6</v>
      </c>
      <c r="E121" s="181">
        <v>16</v>
      </c>
      <c r="F121" s="181">
        <v>16.3</v>
      </c>
      <c r="G121" s="181">
        <v>9.0399999999999991</v>
      </c>
      <c r="H121" s="168">
        <v>11.3</v>
      </c>
      <c r="I121" s="181">
        <v>14.6</v>
      </c>
      <c r="J121" s="181">
        <v>8.48</v>
      </c>
      <c r="K121" s="181">
        <v>9.3699999999999992</v>
      </c>
      <c r="L121" s="181">
        <v>15.3</v>
      </c>
      <c r="M121" s="181">
        <v>6.98</v>
      </c>
      <c r="N121" s="181">
        <v>15.1</v>
      </c>
      <c r="O121" s="281">
        <v>9.5</v>
      </c>
      <c r="P121" s="171">
        <f t="shared" si="15"/>
        <v>20.6</v>
      </c>
      <c r="Q121" s="224">
        <f t="shared" si="16"/>
        <v>6.98</v>
      </c>
      <c r="R121" s="225">
        <f>AVERAGE(D121:O121)</f>
        <v>12.714166666666669</v>
      </c>
      <c r="S121" s="180" t="s">
        <v>7</v>
      </c>
      <c r="T121" s="180" t="s">
        <v>7</v>
      </c>
    </row>
    <row r="122" spans="2:20" ht="24.95" customHeight="1" x14ac:dyDescent="0.2">
      <c r="B122" s="174" t="s">
        <v>16</v>
      </c>
      <c r="C122" s="183"/>
      <c r="D122" s="167">
        <v>7.93</v>
      </c>
      <c r="E122" s="168">
        <v>7.86</v>
      </c>
      <c r="F122" s="168">
        <v>7.86</v>
      </c>
      <c r="G122" s="168">
        <v>7.95</v>
      </c>
      <c r="H122" s="168">
        <v>7.98</v>
      </c>
      <c r="I122" s="181">
        <v>7.74</v>
      </c>
      <c r="J122" s="181">
        <v>7.97</v>
      </c>
      <c r="K122" s="181">
        <v>7.72</v>
      </c>
      <c r="L122" s="181">
        <v>8.0500000000000007</v>
      </c>
      <c r="M122" s="181">
        <v>8.33</v>
      </c>
      <c r="N122" s="181">
        <v>8.19</v>
      </c>
      <c r="O122" s="281">
        <v>8.1300000000000008</v>
      </c>
      <c r="P122" s="163">
        <f t="shared" si="15"/>
        <v>8.33</v>
      </c>
      <c r="Q122" s="231">
        <f t="shared" si="16"/>
        <v>7.72</v>
      </c>
      <c r="R122" s="232">
        <f t="shared" si="17"/>
        <v>7.9758333333333331</v>
      </c>
      <c r="S122" s="166" t="s">
        <v>17</v>
      </c>
      <c r="T122" s="180" t="s">
        <v>7</v>
      </c>
    </row>
    <row r="123" spans="2:20" ht="24.95" customHeight="1" x14ac:dyDescent="0.2">
      <c r="B123" s="174" t="s">
        <v>359</v>
      </c>
      <c r="C123" s="183" t="s">
        <v>19</v>
      </c>
      <c r="D123" s="167">
        <v>215</v>
      </c>
      <c r="E123" s="168">
        <v>228</v>
      </c>
      <c r="F123" s="168">
        <v>212</v>
      </c>
      <c r="G123" s="168">
        <v>211</v>
      </c>
      <c r="H123" s="168">
        <v>204</v>
      </c>
      <c r="I123" s="176">
        <v>195</v>
      </c>
      <c r="J123" s="176">
        <v>195</v>
      </c>
      <c r="K123" s="176">
        <v>190</v>
      </c>
      <c r="L123" s="176">
        <v>199</v>
      </c>
      <c r="M123" s="176">
        <v>219</v>
      </c>
      <c r="N123" s="176">
        <v>204</v>
      </c>
      <c r="O123" s="277">
        <v>178</v>
      </c>
      <c r="P123" s="177">
        <f t="shared" si="15"/>
        <v>228</v>
      </c>
      <c r="Q123" s="323">
        <f t="shared" si="16"/>
        <v>178</v>
      </c>
      <c r="R123" s="324">
        <f t="shared" si="17"/>
        <v>204.16666666666666</v>
      </c>
      <c r="S123" s="180" t="s">
        <v>7</v>
      </c>
      <c r="T123" s="180" t="s">
        <v>7</v>
      </c>
    </row>
    <row r="124" spans="2:20" ht="24.95" customHeight="1" x14ac:dyDescent="0.2">
      <c r="B124" s="185" t="s">
        <v>21</v>
      </c>
      <c r="C124" s="186" t="s">
        <v>22</v>
      </c>
      <c r="D124" s="182">
        <v>95</v>
      </c>
      <c r="E124" s="181">
        <v>126</v>
      </c>
      <c r="F124" s="181">
        <v>107</v>
      </c>
      <c r="G124" s="187">
        <v>110</v>
      </c>
      <c r="H124" s="187">
        <v>104</v>
      </c>
      <c r="I124" s="187">
        <v>102</v>
      </c>
      <c r="J124" s="188">
        <v>95</v>
      </c>
      <c r="K124" s="181">
        <v>99</v>
      </c>
      <c r="L124" s="187">
        <v>96</v>
      </c>
      <c r="M124" s="187">
        <v>105</v>
      </c>
      <c r="N124" s="187">
        <v>97</v>
      </c>
      <c r="O124" s="189">
        <v>85</v>
      </c>
      <c r="P124" s="177">
        <f>MAX(D124:O124)</f>
        <v>126</v>
      </c>
      <c r="Q124" s="178">
        <f t="shared" si="16"/>
        <v>85</v>
      </c>
      <c r="R124" s="179">
        <f>AVERAGE(D124:O124)</f>
        <v>101.75</v>
      </c>
      <c r="S124" s="190" t="s">
        <v>7</v>
      </c>
      <c r="T124" s="180" t="s">
        <v>7</v>
      </c>
    </row>
    <row r="125" spans="2:20" ht="24.95" customHeight="1" x14ac:dyDescent="0.2">
      <c r="B125" s="174" t="s">
        <v>23</v>
      </c>
      <c r="C125" s="183" t="s">
        <v>22</v>
      </c>
      <c r="D125" s="167">
        <v>0.27</v>
      </c>
      <c r="E125" s="168">
        <v>0</v>
      </c>
      <c r="F125" s="168">
        <v>0</v>
      </c>
      <c r="G125" s="168">
        <v>0</v>
      </c>
      <c r="H125" s="168">
        <v>0</v>
      </c>
      <c r="I125" s="176">
        <v>0</v>
      </c>
      <c r="J125" s="176">
        <v>0</v>
      </c>
      <c r="K125" s="176">
        <v>0</v>
      </c>
      <c r="L125" s="176">
        <v>0</v>
      </c>
      <c r="M125" s="176">
        <v>0</v>
      </c>
      <c r="N125" s="176">
        <v>0</v>
      </c>
      <c r="O125" s="277">
        <v>0</v>
      </c>
      <c r="P125" s="177">
        <f t="shared" si="15"/>
        <v>0.27</v>
      </c>
      <c r="Q125" s="323">
        <f t="shared" si="16"/>
        <v>0</v>
      </c>
      <c r="R125" s="324">
        <f t="shared" si="17"/>
        <v>2.2500000000000003E-2</v>
      </c>
      <c r="S125" s="180" t="s">
        <v>7</v>
      </c>
      <c r="T125" s="180" t="s">
        <v>7</v>
      </c>
    </row>
    <row r="126" spans="2:20" ht="24.95" customHeight="1" x14ac:dyDescent="0.2">
      <c r="B126" s="191" t="s">
        <v>24</v>
      </c>
      <c r="C126" s="183" t="s">
        <v>22</v>
      </c>
      <c r="D126" s="167">
        <v>161</v>
      </c>
      <c r="E126" s="168">
        <v>163</v>
      </c>
      <c r="F126" s="168">
        <v>156</v>
      </c>
      <c r="G126" s="168">
        <v>150</v>
      </c>
      <c r="H126" s="168">
        <v>137</v>
      </c>
      <c r="I126" s="176">
        <v>153</v>
      </c>
      <c r="J126" s="176">
        <v>146</v>
      </c>
      <c r="K126" s="176">
        <v>135</v>
      </c>
      <c r="L126" s="176">
        <v>147</v>
      </c>
      <c r="M126" s="176">
        <v>148</v>
      </c>
      <c r="N126" s="176">
        <v>152</v>
      </c>
      <c r="O126" s="277">
        <v>127</v>
      </c>
      <c r="P126" s="177">
        <f t="shared" si="15"/>
        <v>163</v>
      </c>
      <c r="Q126" s="323">
        <f t="shared" si="16"/>
        <v>127</v>
      </c>
      <c r="R126" s="324">
        <f t="shared" si="17"/>
        <v>147.91666666666666</v>
      </c>
      <c r="S126" s="166" t="s">
        <v>6</v>
      </c>
      <c r="T126" s="180" t="s">
        <v>7</v>
      </c>
    </row>
    <row r="127" spans="2:20" ht="24.95" customHeight="1" x14ac:dyDescent="0.2">
      <c r="B127" s="174" t="s">
        <v>25</v>
      </c>
      <c r="C127" s="183" t="s">
        <v>22</v>
      </c>
      <c r="D127" s="167">
        <v>129</v>
      </c>
      <c r="E127" s="168">
        <v>137</v>
      </c>
      <c r="F127" s="168">
        <v>127</v>
      </c>
      <c r="G127" s="168">
        <v>127</v>
      </c>
      <c r="H127" s="168">
        <v>122</v>
      </c>
      <c r="I127" s="176">
        <v>117</v>
      </c>
      <c r="J127" s="176">
        <v>117</v>
      </c>
      <c r="K127" s="176">
        <v>114</v>
      </c>
      <c r="L127" s="176">
        <v>119</v>
      </c>
      <c r="M127" s="176">
        <v>131</v>
      </c>
      <c r="N127" s="176">
        <v>122</v>
      </c>
      <c r="O127" s="277">
        <v>107</v>
      </c>
      <c r="P127" s="177">
        <f t="shared" si="15"/>
        <v>137</v>
      </c>
      <c r="Q127" s="323">
        <f t="shared" si="16"/>
        <v>107</v>
      </c>
      <c r="R127" s="324">
        <f t="shared" si="17"/>
        <v>122.41666666666667</v>
      </c>
      <c r="S127" s="166" t="s">
        <v>6</v>
      </c>
      <c r="T127" s="180" t="s">
        <v>7</v>
      </c>
    </row>
    <row r="128" spans="2:20" ht="24.95" customHeight="1" x14ac:dyDescent="0.2">
      <c r="B128" s="174" t="s">
        <v>26</v>
      </c>
      <c r="C128" s="183" t="s">
        <v>22</v>
      </c>
      <c r="D128" s="167">
        <v>32</v>
      </c>
      <c r="E128" s="168">
        <v>26</v>
      </c>
      <c r="F128" s="168">
        <v>29</v>
      </c>
      <c r="G128" s="168">
        <v>23</v>
      </c>
      <c r="H128" s="168">
        <v>15</v>
      </c>
      <c r="I128" s="176">
        <v>36</v>
      </c>
      <c r="J128" s="176">
        <v>29</v>
      </c>
      <c r="K128" s="176">
        <v>21</v>
      </c>
      <c r="L128" s="176">
        <v>28</v>
      </c>
      <c r="M128" s="176">
        <v>17</v>
      </c>
      <c r="N128" s="176">
        <v>30</v>
      </c>
      <c r="O128" s="277">
        <v>20</v>
      </c>
      <c r="P128" s="177">
        <f t="shared" si="15"/>
        <v>36</v>
      </c>
      <c r="Q128" s="323">
        <f t="shared" si="16"/>
        <v>15</v>
      </c>
      <c r="R128" s="324">
        <f t="shared" si="17"/>
        <v>25.5</v>
      </c>
      <c r="S128" s="180" t="s">
        <v>7</v>
      </c>
      <c r="T128" s="180" t="s">
        <v>7</v>
      </c>
    </row>
    <row r="129" spans="2:20" ht="24.95" customHeight="1" x14ac:dyDescent="0.2">
      <c r="B129" s="174" t="s">
        <v>27</v>
      </c>
      <c r="C129" s="183" t="s">
        <v>22</v>
      </c>
      <c r="D129" s="167">
        <v>100</v>
      </c>
      <c r="E129" s="168">
        <v>110</v>
      </c>
      <c r="F129" s="168">
        <v>102</v>
      </c>
      <c r="G129" s="168">
        <v>109</v>
      </c>
      <c r="H129" s="168">
        <v>102</v>
      </c>
      <c r="I129" s="176">
        <v>96</v>
      </c>
      <c r="J129" s="176">
        <v>100</v>
      </c>
      <c r="K129" s="176">
        <v>96</v>
      </c>
      <c r="L129" s="176">
        <v>100</v>
      </c>
      <c r="M129" s="176">
        <v>101</v>
      </c>
      <c r="N129" s="176">
        <v>105</v>
      </c>
      <c r="O129" s="277">
        <v>83</v>
      </c>
      <c r="P129" s="177">
        <f t="shared" si="15"/>
        <v>110</v>
      </c>
      <c r="Q129" s="323">
        <f t="shared" si="16"/>
        <v>83</v>
      </c>
      <c r="R129" s="324">
        <f t="shared" si="17"/>
        <v>100.33333333333333</v>
      </c>
      <c r="S129" s="180" t="s">
        <v>7</v>
      </c>
      <c r="T129" s="180" t="s">
        <v>7</v>
      </c>
    </row>
    <row r="130" spans="2:20" ht="24.95" customHeight="1" x14ac:dyDescent="0.2">
      <c r="B130" s="174" t="s">
        <v>28</v>
      </c>
      <c r="C130" s="183" t="s">
        <v>22</v>
      </c>
      <c r="D130" s="167">
        <v>95</v>
      </c>
      <c r="E130" s="168">
        <v>102</v>
      </c>
      <c r="F130" s="168">
        <v>102</v>
      </c>
      <c r="G130" s="168">
        <v>109</v>
      </c>
      <c r="H130" s="168">
        <v>102</v>
      </c>
      <c r="I130" s="176">
        <v>96</v>
      </c>
      <c r="J130" s="176">
        <v>95</v>
      </c>
      <c r="K130" s="176">
        <v>96</v>
      </c>
      <c r="L130" s="176">
        <v>96</v>
      </c>
      <c r="M130" s="176">
        <v>101</v>
      </c>
      <c r="N130" s="176">
        <v>97</v>
      </c>
      <c r="O130" s="277">
        <v>83</v>
      </c>
      <c r="P130" s="177">
        <f t="shared" si="15"/>
        <v>109</v>
      </c>
      <c r="Q130" s="323">
        <f t="shared" si="16"/>
        <v>83</v>
      </c>
      <c r="R130" s="324">
        <f t="shared" si="17"/>
        <v>97.833333333333329</v>
      </c>
      <c r="S130" s="180" t="s">
        <v>7</v>
      </c>
      <c r="T130" s="180" t="s">
        <v>7</v>
      </c>
    </row>
    <row r="131" spans="2:20" ht="24.95" customHeight="1" x14ac:dyDescent="0.2">
      <c r="B131" s="174" t="s">
        <v>29</v>
      </c>
      <c r="C131" s="183" t="s">
        <v>22</v>
      </c>
      <c r="D131" s="167">
        <v>5</v>
      </c>
      <c r="E131" s="168">
        <v>8</v>
      </c>
      <c r="F131" s="168">
        <v>0</v>
      </c>
      <c r="G131" s="168">
        <v>0</v>
      </c>
      <c r="H131" s="168">
        <v>0</v>
      </c>
      <c r="I131" s="176">
        <v>0</v>
      </c>
      <c r="J131" s="176">
        <v>5</v>
      </c>
      <c r="K131" s="176">
        <v>0</v>
      </c>
      <c r="L131" s="176">
        <v>4</v>
      </c>
      <c r="M131" s="176">
        <v>0</v>
      </c>
      <c r="N131" s="176">
        <v>8</v>
      </c>
      <c r="O131" s="277">
        <v>0</v>
      </c>
      <c r="P131" s="177">
        <f t="shared" si="15"/>
        <v>8</v>
      </c>
      <c r="Q131" s="323">
        <f t="shared" si="16"/>
        <v>0</v>
      </c>
      <c r="R131" s="324">
        <f t="shared" si="17"/>
        <v>2.5</v>
      </c>
      <c r="S131" s="180" t="s">
        <v>7</v>
      </c>
      <c r="T131" s="180" t="s">
        <v>7</v>
      </c>
    </row>
    <row r="132" spans="2:20" ht="24.95" customHeight="1" x14ac:dyDescent="0.2">
      <c r="B132" s="174" t="s">
        <v>30</v>
      </c>
      <c r="C132" s="183" t="s">
        <v>22</v>
      </c>
      <c r="D132" s="167">
        <v>2</v>
      </c>
      <c r="E132" s="168">
        <v>2</v>
      </c>
      <c r="F132" s="168">
        <v>2</v>
      </c>
      <c r="G132" s="168">
        <v>1</v>
      </c>
      <c r="H132" s="168">
        <v>0</v>
      </c>
      <c r="I132" s="176">
        <v>0</v>
      </c>
      <c r="J132" s="176">
        <v>0</v>
      </c>
      <c r="K132" s="176">
        <v>0</v>
      </c>
      <c r="L132" s="176">
        <v>0</v>
      </c>
      <c r="M132" s="176">
        <v>0</v>
      </c>
      <c r="N132" s="176">
        <v>2</v>
      </c>
      <c r="O132" s="277">
        <v>0</v>
      </c>
      <c r="P132" s="177">
        <f t="shared" si="15"/>
        <v>2</v>
      </c>
      <c r="Q132" s="323">
        <f t="shared" si="16"/>
        <v>0</v>
      </c>
      <c r="R132" s="324">
        <f t="shared" si="17"/>
        <v>0.75</v>
      </c>
      <c r="S132" s="180" t="s">
        <v>7</v>
      </c>
      <c r="T132" s="180" t="s">
        <v>7</v>
      </c>
    </row>
    <row r="133" spans="2:20" ht="24.95" customHeight="1" x14ac:dyDescent="0.2">
      <c r="B133" s="174" t="s">
        <v>31</v>
      </c>
      <c r="C133" s="183" t="s">
        <v>22</v>
      </c>
      <c r="D133" s="167">
        <v>1</v>
      </c>
      <c r="E133" s="168">
        <v>4</v>
      </c>
      <c r="F133" s="168">
        <v>2</v>
      </c>
      <c r="G133" s="168">
        <v>1</v>
      </c>
      <c r="H133" s="168">
        <v>1</v>
      </c>
      <c r="I133" s="176">
        <v>2</v>
      </c>
      <c r="J133" s="176">
        <v>1</v>
      </c>
      <c r="K133" s="176">
        <v>2</v>
      </c>
      <c r="L133" s="176">
        <v>1</v>
      </c>
      <c r="M133" s="176">
        <v>1</v>
      </c>
      <c r="N133" s="176">
        <v>1</v>
      </c>
      <c r="O133" s="277">
        <v>5</v>
      </c>
      <c r="P133" s="177">
        <f t="shared" si="15"/>
        <v>5</v>
      </c>
      <c r="Q133" s="323">
        <f t="shared" si="16"/>
        <v>1</v>
      </c>
      <c r="R133" s="324">
        <f t="shared" si="17"/>
        <v>1.8333333333333333</v>
      </c>
      <c r="S133" s="180" t="s">
        <v>7</v>
      </c>
      <c r="T133" s="180" t="s">
        <v>7</v>
      </c>
    </row>
    <row r="134" spans="2:20" ht="24.95" customHeight="1" x14ac:dyDescent="0.2">
      <c r="B134" s="174" t="s">
        <v>32</v>
      </c>
      <c r="C134" s="183" t="s">
        <v>22</v>
      </c>
      <c r="D134" s="167">
        <v>2.16</v>
      </c>
      <c r="E134" s="168">
        <v>1.6</v>
      </c>
      <c r="F134" s="168">
        <v>1.45</v>
      </c>
      <c r="G134" s="168">
        <v>1.42</v>
      </c>
      <c r="H134" s="168">
        <v>0.89</v>
      </c>
      <c r="I134" s="176">
        <v>1.1299999999999999</v>
      </c>
      <c r="J134" s="176">
        <v>1.23</v>
      </c>
      <c r="K134" s="176">
        <v>1.36</v>
      </c>
      <c r="L134" s="176">
        <v>1.46</v>
      </c>
      <c r="M134" s="176">
        <v>1.46</v>
      </c>
      <c r="N134" s="176">
        <v>1.39</v>
      </c>
      <c r="O134" s="277">
        <v>1.06</v>
      </c>
      <c r="P134" s="177">
        <f t="shared" si="15"/>
        <v>2.16</v>
      </c>
      <c r="Q134" s="323">
        <f t="shared" si="16"/>
        <v>0.89</v>
      </c>
      <c r="R134" s="324">
        <f t="shared" si="17"/>
        <v>1.3841666666666665</v>
      </c>
      <c r="S134" s="180" t="s">
        <v>7</v>
      </c>
      <c r="T134" s="180" t="s">
        <v>7</v>
      </c>
    </row>
    <row r="135" spans="2:20" ht="24.95" customHeight="1" x14ac:dyDescent="0.2">
      <c r="B135" s="174" t="s">
        <v>33</v>
      </c>
      <c r="C135" s="183" t="s">
        <v>22</v>
      </c>
      <c r="D135" s="325">
        <v>0.11</v>
      </c>
      <c r="E135" s="181">
        <v>1.2E-2</v>
      </c>
      <c r="F135" s="168">
        <v>4.8000000000000001E-2</v>
      </c>
      <c r="G135" s="168" t="s">
        <v>62</v>
      </c>
      <c r="H135" s="168" t="s">
        <v>62</v>
      </c>
      <c r="I135" s="181" t="s">
        <v>62</v>
      </c>
      <c r="J135" s="181" t="s">
        <v>62</v>
      </c>
      <c r="K135" s="181" t="s">
        <v>62</v>
      </c>
      <c r="L135" s="181" t="s">
        <v>62</v>
      </c>
      <c r="M135" s="181">
        <v>6.0999999999999999E-2</v>
      </c>
      <c r="N135" s="181" t="s">
        <v>62</v>
      </c>
      <c r="O135" s="281">
        <v>0.01</v>
      </c>
      <c r="P135" s="163">
        <f t="shared" si="15"/>
        <v>0.11</v>
      </c>
      <c r="Q135" s="231">
        <f t="shared" si="16"/>
        <v>0.01</v>
      </c>
      <c r="R135" s="232">
        <f t="shared" si="17"/>
        <v>4.82E-2</v>
      </c>
      <c r="S135" s="180" t="s">
        <v>7</v>
      </c>
      <c r="T135" s="180" t="s">
        <v>7</v>
      </c>
    </row>
    <row r="136" spans="2:20" ht="24.95" customHeight="1" x14ac:dyDescent="0.2">
      <c r="B136" s="174" t="s">
        <v>320</v>
      </c>
      <c r="C136" s="183" t="s">
        <v>22</v>
      </c>
      <c r="D136" s="326">
        <v>0.23</v>
      </c>
      <c r="E136" s="327">
        <v>0.17</v>
      </c>
      <c r="F136" s="327">
        <v>0.18</v>
      </c>
      <c r="G136" s="327">
        <v>0.25</v>
      </c>
      <c r="H136" s="327">
        <v>0.37</v>
      </c>
      <c r="I136" s="328">
        <v>8.9999999999999993E-3</v>
      </c>
      <c r="J136" s="328">
        <v>0.26</v>
      </c>
      <c r="K136" s="328">
        <v>0.22</v>
      </c>
      <c r="L136" s="328">
        <v>0.18</v>
      </c>
      <c r="M136" s="328">
        <v>0.83</v>
      </c>
      <c r="N136" s="328">
        <v>0.35</v>
      </c>
      <c r="O136" s="329">
        <v>0.13</v>
      </c>
      <c r="P136" s="195">
        <f>MAX(D136:O136)</f>
        <v>0.83</v>
      </c>
      <c r="Q136" s="330" t="s">
        <v>62</v>
      </c>
      <c r="R136" s="331">
        <f>AVERAGE(D136:O136)</f>
        <v>0.26491666666666663</v>
      </c>
      <c r="S136" s="180">
        <v>0.5</v>
      </c>
      <c r="T136" s="198">
        <v>0</v>
      </c>
    </row>
    <row r="137" spans="2:20" ht="24.95" customHeight="1" x14ac:dyDescent="0.2">
      <c r="B137" s="174" t="s">
        <v>321</v>
      </c>
      <c r="C137" s="183" t="s">
        <v>22</v>
      </c>
      <c r="D137" s="325">
        <v>3.0000000000000001E-3</v>
      </c>
      <c r="E137" s="327">
        <v>4.0000000000000001E-3</v>
      </c>
      <c r="F137" s="327">
        <v>8.0000000000000002E-3</v>
      </c>
      <c r="G137" s="327">
        <v>4.0000000000000001E-3</v>
      </c>
      <c r="H137" s="327">
        <v>5.0000000000000001E-3</v>
      </c>
      <c r="I137" s="188">
        <v>7.0000000000000001E-3</v>
      </c>
      <c r="J137" s="188">
        <v>1.0999999999999999E-2</v>
      </c>
      <c r="K137" s="188">
        <v>8.9999999999999993E-3</v>
      </c>
      <c r="L137" s="188">
        <v>6.0000000000000001E-3</v>
      </c>
      <c r="M137" s="188">
        <v>5.0000000000000001E-3</v>
      </c>
      <c r="N137" s="188">
        <v>1.7000000000000001E-2</v>
      </c>
      <c r="O137" s="332">
        <v>2E-3</v>
      </c>
      <c r="P137" s="195">
        <f t="shared" si="15"/>
        <v>1.7000000000000001E-2</v>
      </c>
      <c r="Q137" s="330" t="s">
        <v>62</v>
      </c>
      <c r="R137" s="331">
        <f t="shared" si="17"/>
        <v>6.7499999999999991E-3</v>
      </c>
      <c r="S137" s="199">
        <v>5</v>
      </c>
      <c r="T137" s="198">
        <v>0.01</v>
      </c>
    </row>
    <row r="138" spans="2:20" ht="24.95" customHeight="1" x14ac:dyDescent="0.2">
      <c r="B138" s="174" t="s">
        <v>34</v>
      </c>
      <c r="C138" s="183" t="s">
        <v>22</v>
      </c>
      <c r="D138" s="325">
        <v>0.64400000000000002</v>
      </c>
      <c r="E138" s="327">
        <v>0.69399999999999995</v>
      </c>
      <c r="F138" s="327">
        <v>0.3</v>
      </c>
      <c r="G138" s="327">
        <v>0.5</v>
      </c>
      <c r="H138" s="327">
        <v>0.4</v>
      </c>
      <c r="I138" s="328">
        <v>0.5</v>
      </c>
      <c r="J138" s="328">
        <v>0.2</v>
      </c>
      <c r="K138" s="328">
        <v>0.3</v>
      </c>
      <c r="L138" s="328">
        <v>0.2</v>
      </c>
      <c r="M138" s="328">
        <v>0.2</v>
      </c>
      <c r="N138" s="328">
        <v>0.4</v>
      </c>
      <c r="O138" s="329">
        <v>0.2</v>
      </c>
      <c r="P138" s="195">
        <f>MAX(D138:O138)</f>
        <v>0.69399999999999995</v>
      </c>
      <c r="Q138" s="330">
        <f>MIN(D138:O138)</f>
        <v>0.2</v>
      </c>
      <c r="R138" s="331">
        <f>AVERAGE(D138:O138)</f>
        <v>0.37816666666666671</v>
      </c>
      <c r="S138" s="180" t="s">
        <v>7</v>
      </c>
      <c r="T138" s="198">
        <v>0.01</v>
      </c>
    </row>
    <row r="139" spans="2:20" ht="24.95" customHeight="1" x14ac:dyDescent="0.2">
      <c r="B139" s="174" t="s">
        <v>35</v>
      </c>
      <c r="C139" s="183" t="s">
        <v>22</v>
      </c>
      <c r="D139" s="167">
        <v>6.0000000000000001E-3</v>
      </c>
      <c r="E139" s="168">
        <v>0.01</v>
      </c>
      <c r="F139" s="333">
        <v>0.04</v>
      </c>
      <c r="G139" s="169">
        <v>0.02</v>
      </c>
      <c r="H139" s="168">
        <v>0.02</v>
      </c>
      <c r="I139" s="169">
        <v>0.03</v>
      </c>
      <c r="J139" s="169">
        <v>0.03</v>
      </c>
      <c r="K139" s="169">
        <v>0.05</v>
      </c>
      <c r="L139" s="169">
        <v>0.04</v>
      </c>
      <c r="M139" s="169">
        <v>0</v>
      </c>
      <c r="N139" s="169">
        <v>0.08</v>
      </c>
      <c r="O139" s="275">
        <v>0.03</v>
      </c>
      <c r="P139" s="195">
        <f t="shared" si="15"/>
        <v>0.08</v>
      </c>
      <c r="Q139" s="330">
        <f t="shared" si="16"/>
        <v>0</v>
      </c>
      <c r="R139" s="331">
        <f t="shared" si="17"/>
        <v>2.9666666666666664E-2</v>
      </c>
      <c r="S139" s="166" t="s">
        <v>6</v>
      </c>
      <c r="T139" s="180" t="s">
        <v>7</v>
      </c>
    </row>
    <row r="140" spans="2:20" ht="24.95" customHeight="1" x14ac:dyDescent="0.2">
      <c r="B140" s="174" t="s">
        <v>36</v>
      </c>
      <c r="C140" s="183" t="s">
        <v>22</v>
      </c>
      <c r="D140" s="182">
        <v>28.8</v>
      </c>
      <c r="E140" s="181">
        <v>32.4</v>
      </c>
      <c r="F140" s="288">
        <v>32.6</v>
      </c>
      <c r="G140" s="181">
        <v>32</v>
      </c>
      <c r="H140" s="168">
        <v>30.8</v>
      </c>
      <c r="I140" s="181">
        <v>31.2</v>
      </c>
      <c r="J140" s="181">
        <v>29.6</v>
      </c>
      <c r="K140" s="181">
        <v>28.2</v>
      </c>
      <c r="L140" s="181">
        <v>30.8</v>
      </c>
      <c r="M140" s="181">
        <v>33.299999999999997</v>
      </c>
      <c r="N140" s="181">
        <v>29</v>
      </c>
      <c r="O140" s="281">
        <v>25.1</v>
      </c>
      <c r="P140" s="195">
        <f t="shared" si="15"/>
        <v>33.299999999999997</v>
      </c>
      <c r="Q140" s="330">
        <f t="shared" si="16"/>
        <v>25.1</v>
      </c>
      <c r="R140" s="331">
        <f>AVERAGE(D140:O140)</f>
        <v>30.316666666666666</v>
      </c>
      <c r="S140" s="166" t="s">
        <v>6</v>
      </c>
      <c r="T140" s="180" t="s">
        <v>7</v>
      </c>
    </row>
    <row r="141" spans="2:20" ht="24.95" customHeight="1" x14ac:dyDescent="0.2">
      <c r="B141" s="174" t="s">
        <v>37</v>
      </c>
      <c r="C141" s="183" t="s">
        <v>22</v>
      </c>
      <c r="D141" s="167">
        <v>0.55000000000000004</v>
      </c>
      <c r="E141" s="168">
        <v>0.12</v>
      </c>
      <c r="F141" s="168">
        <v>0.63</v>
      </c>
      <c r="G141" s="169">
        <v>0.18</v>
      </c>
      <c r="H141" s="168">
        <v>0.15</v>
      </c>
      <c r="I141" s="169">
        <v>0.24</v>
      </c>
      <c r="J141" s="169">
        <v>0.14000000000000001</v>
      </c>
      <c r="K141" s="169">
        <v>0.22</v>
      </c>
      <c r="L141" s="169">
        <v>0.22</v>
      </c>
      <c r="M141" s="169">
        <v>0.19</v>
      </c>
      <c r="N141" s="169">
        <v>0.28000000000000003</v>
      </c>
      <c r="O141" s="275">
        <v>0.11</v>
      </c>
      <c r="P141" s="163">
        <f t="shared" si="15"/>
        <v>0.63</v>
      </c>
      <c r="Q141" s="231">
        <f t="shared" si="16"/>
        <v>0.11</v>
      </c>
      <c r="R141" s="232">
        <f t="shared" si="17"/>
        <v>0.2525</v>
      </c>
      <c r="S141" s="180" t="s">
        <v>7</v>
      </c>
      <c r="T141" s="180" t="s">
        <v>7</v>
      </c>
    </row>
    <row r="142" spans="2:20" ht="24.95" customHeight="1" x14ac:dyDescent="0.2">
      <c r="B142" s="174" t="s">
        <v>38</v>
      </c>
      <c r="C142" s="183" t="s">
        <v>22</v>
      </c>
      <c r="D142" s="167">
        <v>0.28999999999999998</v>
      </c>
      <c r="E142" s="168">
        <v>0.32</v>
      </c>
      <c r="F142" s="168">
        <v>0.17</v>
      </c>
      <c r="G142" s="168">
        <v>0.14000000000000001</v>
      </c>
      <c r="H142" s="168">
        <v>0.1</v>
      </c>
      <c r="I142" s="181">
        <v>0.17</v>
      </c>
      <c r="J142" s="181">
        <v>0.1</v>
      </c>
      <c r="K142" s="181">
        <v>0.19</v>
      </c>
      <c r="L142" s="181">
        <v>0.13</v>
      </c>
      <c r="M142" s="181">
        <v>0.09</v>
      </c>
      <c r="N142" s="181">
        <v>0.13</v>
      </c>
      <c r="O142" s="281">
        <v>0.12</v>
      </c>
      <c r="P142" s="163">
        <f t="shared" si="15"/>
        <v>0.32</v>
      </c>
      <c r="Q142" s="231">
        <f t="shared" si="16"/>
        <v>0.09</v>
      </c>
      <c r="R142" s="232">
        <f t="shared" si="17"/>
        <v>0.16250000000000001</v>
      </c>
      <c r="S142" s="180" t="s">
        <v>7</v>
      </c>
      <c r="T142" s="180" t="s">
        <v>7</v>
      </c>
    </row>
    <row r="143" spans="2:20" ht="24.95" customHeight="1" x14ac:dyDescent="0.2">
      <c r="B143" s="174" t="s">
        <v>39</v>
      </c>
      <c r="C143" s="183" t="s">
        <v>22</v>
      </c>
      <c r="D143" s="167">
        <v>0.08</v>
      </c>
      <c r="E143" s="168">
        <v>0.05</v>
      </c>
      <c r="F143" s="168">
        <v>0.12</v>
      </c>
      <c r="G143" s="181">
        <v>0.12</v>
      </c>
      <c r="H143" s="168">
        <v>0.1</v>
      </c>
      <c r="I143" s="181">
        <v>0.11</v>
      </c>
      <c r="J143" s="181">
        <v>0.1</v>
      </c>
      <c r="K143" s="181">
        <v>0.09</v>
      </c>
      <c r="L143" s="181">
        <v>0.08</v>
      </c>
      <c r="M143" s="181">
        <v>0.08</v>
      </c>
      <c r="N143" s="181">
        <v>0.14000000000000001</v>
      </c>
      <c r="O143" s="281">
        <v>7.0000000000000007E-2</v>
      </c>
      <c r="P143" s="163">
        <f t="shared" si="15"/>
        <v>0.14000000000000001</v>
      </c>
      <c r="Q143" s="231">
        <f t="shared" si="16"/>
        <v>0.05</v>
      </c>
      <c r="R143" s="232">
        <f t="shared" si="17"/>
        <v>9.4999999999999987E-2</v>
      </c>
      <c r="S143" s="180" t="s">
        <v>7</v>
      </c>
      <c r="T143" s="180" t="s">
        <v>7</v>
      </c>
    </row>
    <row r="144" spans="2:20" ht="24.95" customHeight="1" x14ac:dyDescent="0.2">
      <c r="B144" s="174" t="s">
        <v>40</v>
      </c>
      <c r="C144" s="183" t="s">
        <v>22</v>
      </c>
      <c r="D144" s="167">
        <v>6.72</v>
      </c>
      <c r="E144" s="168">
        <v>6.96</v>
      </c>
      <c r="F144" s="168">
        <v>4.92</v>
      </c>
      <c r="G144" s="168">
        <v>6.96</v>
      </c>
      <c r="H144" s="168">
        <v>6</v>
      </c>
      <c r="I144" s="181">
        <v>4.32</v>
      </c>
      <c r="J144" s="181">
        <v>6.24</v>
      </c>
      <c r="K144" s="181">
        <v>6.12</v>
      </c>
      <c r="L144" s="181">
        <v>5.52</v>
      </c>
      <c r="M144" s="181">
        <v>4.26</v>
      </c>
      <c r="N144" s="181">
        <v>7.8</v>
      </c>
      <c r="O144" s="281">
        <v>4.8600000000000003</v>
      </c>
      <c r="P144" s="163">
        <f t="shared" si="15"/>
        <v>7.8</v>
      </c>
      <c r="Q144" s="231">
        <f t="shared" si="16"/>
        <v>4.26</v>
      </c>
      <c r="R144" s="232">
        <f t="shared" si="17"/>
        <v>5.8900000000000006</v>
      </c>
      <c r="S144" s="204">
        <v>1</v>
      </c>
      <c r="T144" s="204" t="s">
        <v>6</v>
      </c>
    </row>
    <row r="145" spans="2:20" ht="24.95" customHeight="1" x14ac:dyDescent="0.2">
      <c r="B145" s="174" t="s">
        <v>323</v>
      </c>
      <c r="C145" s="183" t="s">
        <v>22</v>
      </c>
      <c r="D145" s="167" t="s">
        <v>7</v>
      </c>
      <c r="E145" s="168" t="s">
        <v>62</v>
      </c>
      <c r="F145" s="168" t="s">
        <v>7</v>
      </c>
      <c r="G145" s="181" t="s">
        <v>7</v>
      </c>
      <c r="H145" s="168" t="s">
        <v>349</v>
      </c>
      <c r="I145" s="181" t="s">
        <v>7</v>
      </c>
      <c r="J145" s="181" t="s">
        <v>7</v>
      </c>
      <c r="K145" s="181">
        <v>3.0000000000000001E-5</v>
      </c>
      <c r="L145" s="181" t="s">
        <v>7</v>
      </c>
      <c r="M145" s="181" t="s">
        <v>7</v>
      </c>
      <c r="N145" s="181" t="s">
        <v>62</v>
      </c>
      <c r="O145" s="281" t="s">
        <v>7</v>
      </c>
      <c r="P145" s="163">
        <f t="shared" si="15"/>
        <v>3.0000000000000001E-5</v>
      </c>
      <c r="Q145" s="231">
        <f t="shared" si="16"/>
        <v>3.0000000000000001E-5</v>
      </c>
      <c r="R145" s="232">
        <f t="shared" si="17"/>
        <v>3.0000000000000001E-5</v>
      </c>
      <c r="S145" s="180" t="s">
        <v>7</v>
      </c>
      <c r="T145" s="180" t="s">
        <v>7</v>
      </c>
    </row>
    <row r="146" spans="2:20" ht="24.95" customHeight="1" x14ac:dyDescent="0.2">
      <c r="B146" s="205" t="s">
        <v>354</v>
      </c>
      <c r="C146" s="183" t="s">
        <v>22</v>
      </c>
      <c r="D146" s="334" t="s">
        <v>7</v>
      </c>
      <c r="E146" s="168" t="s">
        <v>7</v>
      </c>
      <c r="F146" s="335" t="s">
        <v>7</v>
      </c>
      <c r="G146" s="335" t="s">
        <v>7</v>
      </c>
      <c r="H146" s="212" t="s">
        <v>7</v>
      </c>
      <c r="I146" s="335" t="s">
        <v>7</v>
      </c>
      <c r="J146" s="335" t="s">
        <v>7</v>
      </c>
      <c r="K146" s="212" t="s">
        <v>7</v>
      </c>
      <c r="L146" s="335" t="s">
        <v>7</v>
      </c>
      <c r="M146" s="335" t="s">
        <v>7</v>
      </c>
      <c r="N146" s="193" t="s">
        <v>7</v>
      </c>
      <c r="O146" s="336" t="s">
        <v>7</v>
      </c>
      <c r="P146" s="208">
        <f>MAX(D146:O146)</f>
        <v>0</v>
      </c>
      <c r="Q146" s="337" t="s">
        <v>62</v>
      </c>
      <c r="R146" s="338" t="s">
        <v>349</v>
      </c>
      <c r="S146" s="180">
        <v>2E-3</v>
      </c>
      <c r="T146" s="180">
        <v>1.0000000000000001E-5</v>
      </c>
    </row>
    <row r="147" spans="2:20" ht="24.95" customHeight="1" x14ac:dyDescent="0.2">
      <c r="B147" s="205" t="s">
        <v>326</v>
      </c>
      <c r="C147" s="183" t="s">
        <v>22</v>
      </c>
      <c r="D147" s="339" t="s">
        <v>7</v>
      </c>
      <c r="E147" s="193" t="s">
        <v>62</v>
      </c>
      <c r="F147" s="288" t="s">
        <v>7</v>
      </c>
      <c r="G147" s="288" t="s">
        <v>7</v>
      </c>
      <c r="H147" s="335" t="s">
        <v>62</v>
      </c>
      <c r="I147" s="288" t="s">
        <v>7</v>
      </c>
      <c r="J147" s="288" t="s">
        <v>7</v>
      </c>
      <c r="K147" s="212" t="s">
        <v>288</v>
      </c>
      <c r="L147" s="288" t="s">
        <v>7</v>
      </c>
      <c r="M147" s="288" t="s">
        <v>7</v>
      </c>
      <c r="N147" s="193" t="s">
        <v>288</v>
      </c>
      <c r="O147" s="340" t="s">
        <v>7</v>
      </c>
      <c r="P147" s="208" t="s">
        <v>325</v>
      </c>
      <c r="Q147" s="337" t="s">
        <v>62</v>
      </c>
      <c r="R147" s="338" t="s">
        <v>325</v>
      </c>
      <c r="S147" s="180">
        <v>0.1</v>
      </c>
      <c r="T147" s="180">
        <v>0.01</v>
      </c>
    </row>
    <row r="148" spans="2:20" ht="24.95" customHeight="1" x14ac:dyDescent="0.2">
      <c r="B148" s="205" t="s">
        <v>327</v>
      </c>
      <c r="C148" s="183" t="s">
        <v>22</v>
      </c>
      <c r="D148" s="339" t="s">
        <v>7</v>
      </c>
      <c r="E148" s="288" t="s">
        <v>62</v>
      </c>
      <c r="F148" s="288" t="s">
        <v>7</v>
      </c>
      <c r="G148" s="288" t="s">
        <v>7</v>
      </c>
      <c r="H148" s="288" t="s">
        <v>62</v>
      </c>
      <c r="I148" s="288" t="s">
        <v>7</v>
      </c>
      <c r="J148" s="288" t="s">
        <v>7</v>
      </c>
      <c r="K148" s="212" t="s">
        <v>62</v>
      </c>
      <c r="L148" s="288" t="s">
        <v>7</v>
      </c>
      <c r="M148" s="288" t="s">
        <v>7</v>
      </c>
      <c r="N148" s="181" t="s">
        <v>62</v>
      </c>
      <c r="O148" s="340" t="s">
        <v>7</v>
      </c>
      <c r="P148" s="208" t="s">
        <v>62</v>
      </c>
      <c r="Q148" s="337" t="s">
        <v>62</v>
      </c>
      <c r="R148" s="338" t="s">
        <v>62</v>
      </c>
      <c r="S148" s="199">
        <v>1</v>
      </c>
      <c r="T148" s="211">
        <v>1E-3</v>
      </c>
    </row>
    <row r="149" spans="2:20" ht="24.95" customHeight="1" x14ac:dyDescent="0.2">
      <c r="B149" s="205" t="s">
        <v>328</v>
      </c>
      <c r="C149" s="183" t="s">
        <v>22</v>
      </c>
      <c r="D149" s="167">
        <v>4.4000000000000002E-4</v>
      </c>
      <c r="E149" s="168">
        <v>6.8000000000000005E-4</v>
      </c>
      <c r="F149" s="168">
        <v>7.7999999999999999E-4</v>
      </c>
      <c r="G149" s="168">
        <v>5.5000000000000003E-4</v>
      </c>
      <c r="H149" s="335">
        <v>5.9999999999999995E-4</v>
      </c>
      <c r="I149" s="335">
        <v>3.6000000000000002E-4</v>
      </c>
      <c r="J149" s="335">
        <v>7.3999999999999999E-4</v>
      </c>
      <c r="K149" s="212">
        <v>4.0000000000000002E-4</v>
      </c>
      <c r="L149" s="212">
        <v>4.2999999999999999E-4</v>
      </c>
      <c r="M149" s="212">
        <v>2.5000000000000001E-4</v>
      </c>
      <c r="N149" s="212">
        <v>9.0000000000000006E-5</v>
      </c>
      <c r="O149" s="336">
        <v>2.5000000000000001E-4</v>
      </c>
      <c r="P149" s="208">
        <f>MAX(D149:O149)</f>
        <v>7.7999999999999999E-4</v>
      </c>
      <c r="Q149" s="337">
        <f>MIN(D149:O149)</f>
        <v>9.0000000000000006E-5</v>
      </c>
      <c r="R149" s="338">
        <f>AVERAGE(D149:O149)</f>
        <v>4.6416666666666671E-4</v>
      </c>
      <c r="S149" s="180">
        <v>0.05</v>
      </c>
      <c r="T149" s="180">
        <v>2E-3</v>
      </c>
    </row>
    <row r="150" spans="2:20" ht="24.95" customHeight="1" x14ac:dyDescent="0.2">
      <c r="B150" s="205" t="s">
        <v>360</v>
      </c>
      <c r="C150" s="183" t="s">
        <v>22</v>
      </c>
      <c r="D150" s="339" t="s">
        <v>7</v>
      </c>
      <c r="E150" s="168">
        <v>8.0000000000000007E-5</v>
      </c>
      <c r="F150" s="288" t="s">
        <v>7</v>
      </c>
      <c r="G150" s="335" t="s">
        <v>7</v>
      </c>
      <c r="H150" s="335">
        <v>9.0000000000000006E-5</v>
      </c>
      <c r="I150" s="335" t="s">
        <v>7</v>
      </c>
      <c r="J150" s="335" t="s">
        <v>7</v>
      </c>
      <c r="K150" s="212">
        <v>1.6000000000000001E-4</v>
      </c>
      <c r="L150" s="335" t="s">
        <v>7</v>
      </c>
      <c r="M150" s="335" t="s">
        <v>7</v>
      </c>
      <c r="N150" s="212">
        <v>2.1000000000000001E-4</v>
      </c>
      <c r="O150" s="340" t="s">
        <v>7</v>
      </c>
      <c r="P150" s="208">
        <f>MAX(D150:O150)</f>
        <v>2.1000000000000001E-4</v>
      </c>
      <c r="Q150" s="337">
        <f>MIN(D150:O150)</f>
        <v>8.0000000000000007E-5</v>
      </c>
      <c r="R150" s="338">
        <f>AVERAGE(D150:O150)</f>
        <v>1.35E-4</v>
      </c>
      <c r="S150" s="166" t="s">
        <v>6</v>
      </c>
      <c r="T150" s="180">
        <v>2E-3</v>
      </c>
    </row>
    <row r="151" spans="2:20" ht="24.95" customHeight="1" x14ac:dyDescent="0.2">
      <c r="B151" s="205" t="s">
        <v>361</v>
      </c>
      <c r="C151" s="183" t="s">
        <v>22</v>
      </c>
      <c r="D151" s="334" t="s">
        <v>7</v>
      </c>
      <c r="E151" s="341" t="s">
        <v>62</v>
      </c>
      <c r="F151" s="335" t="s">
        <v>7</v>
      </c>
      <c r="G151" s="192" t="s">
        <v>7</v>
      </c>
      <c r="H151" s="335" t="s">
        <v>62</v>
      </c>
      <c r="I151" s="192" t="s">
        <v>7</v>
      </c>
      <c r="J151" s="192" t="s">
        <v>7</v>
      </c>
      <c r="K151" s="212" t="s">
        <v>62</v>
      </c>
      <c r="L151" s="192" t="s">
        <v>7</v>
      </c>
      <c r="M151" s="192" t="s">
        <v>7</v>
      </c>
      <c r="N151" s="212" t="s">
        <v>62</v>
      </c>
      <c r="O151" s="336" t="s">
        <v>7</v>
      </c>
      <c r="P151" s="214" t="s">
        <v>62</v>
      </c>
      <c r="Q151" s="337" t="s">
        <v>62</v>
      </c>
      <c r="R151" s="342" t="s">
        <v>62</v>
      </c>
      <c r="S151" s="180">
        <v>5.0000000000000001E-3</v>
      </c>
      <c r="T151" s="180">
        <v>2.0000000000000001E-4</v>
      </c>
    </row>
    <row r="152" spans="2:20" ht="24.95" customHeight="1" x14ac:dyDescent="0.2">
      <c r="B152" s="216" t="s">
        <v>331</v>
      </c>
      <c r="C152" s="217" t="s">
        <v>22</v>
      </c>
      <c r="D152" s="334" t="s">
        <v>7</v>
      </c>
      <c r="E152" s="168">
        <v>3.65</v>
      </c>
      <c r="F152" s="335" t="s">
        <v>7</v>
      </c>
      <c r="G152" s="288" t="s">
        <v>7</v>
      </c>
      <c r="H152" s="181">
        <v>2.2400000000000002</v>
      </c>
      <c r="I152" s="288" t="s">
        <v>7</v>
      </c>
      <c r="J152" s="288" t="s">
        <v>7</v>
      </c>
      <c r="K152" s="181">
        <v>1.04</v>
      </c>
      <c r="L152" s="288" t="s">
        <v>7</v>
      </c>
      <c r="M152" s="288" t="s">
        <v>7</v>
      </c>
      <c r="N152" s="181">
        <v>2.82</v>
      </c>
      <c r="O152" s="336" t="s">
        <v>7</v>
      </c>
      <c r="P152" s="163">
        <f>MAX(D152:O152)</f>
        <v>3.65</v>
      </c>
      <c r="Q152" s="231">
        <f>MIN(D152:O152)</f>
        <v>1.04</v>
      </c>
      <c r="R152" s="232">
        <f t="shared" ref="R152:R167" si="18">AVERAGE(D152:O152)</f>
        <v>2.4375</v>
      </c>
      <c r="S152" s="222" t="s">
        <v>6</v>
      </c>
      <c r="T152" s="222" t="s">
        <v>6</v>
      </c>
    </row>
    <row r="153" spans="2:20" ht="24.95" customHeight="1" x14ac:dyDescent="0.2">
      <c r="B153" s="216" t="s">
        <v>332</v>
      </c>
      <c r="C153" s="217" t="s">
        <v>22</v>
      </c>
      <c r="D153" s="334" t="s">
        <v>7</v>
      </c>
      <c r="E153" s="168">
        <v>1.76</v>
      </c>
      <c r="F153" s="335" t="s">
        <v>7</v>
      </c>
      <c r="G153" s="288" t="s">
        <v>7</v>
      </c>
      <c r="H153" s="181">
        <v>1.39</v>
      </c>
      <c r="I153" s="288" t="s">
        <v>7</v>
      </c>
      <c r="J153" s="288" t="s">
        <v>7</v>
      </c>
      <c r="K153" s="181">
        <v>1.46</v>
      </c>
      <c r="L153" s="288" t="s">
        <v>7</v>
      </c>
      <c r="M153" s="288" t="s">
        <v>7</v>
      </c>
      <c r="N153" s="181">
        <v>1.8</v>
      </c>
      <c r="O153" s="336" t="s">
        <v>7</v>
      </c>
      <c r="P153" s="163">
        <f>MAX(D153:O153)</f>
        <v>1.8</v>
      </c>
      <c r="Q153" s="231">
        <f>MIN(D153:O153)</f>
        <v>1.39</v>
      </c>
      <c r="R153" s="232">
        <f t="shared" si="18"/>
        <v>1.6024999999999998</v>
      </c>
      <c r="S153" s="222" t="s">
        <v>6</v>
      </c>
      <c r="T153" s="222">
        <v>8.0000000000000002E-3</v>
      </c>
    </row>
    <row r="154" spans="2:20" ht="24.95" customHeight="1" x14ac:dyDescent="0.2">
      <c r="B154" s="174" t="s">
        <v>41</v>
      </c>
      <c r="C154" s="183" t="s">
        <v>22</v>
      </c>
      <c r="D154" s="343">
        <v>1.5</v>
      </c>
      <c r="E154" s="169">
        <v>1.3</v>
      </c>
      <c r="F154" s="169">
        <v>1.3</v>
      </c>
      <c r="G154" s="169">
        <v>1.2</v>
      </c>
      <c r="H154" s="169">
        <v>1.3</v>
      </c>
      <c r="I154" s="169">
        <v>1.2</v>
      </c>
      <c r="J154" s="169">
        <v>1.5</v>
      </c>
      <c r="K154" s="169">
        <v>1.3</v>
      </c>
      <c r="L154" s="169">
        <v>1.51</v>
      </c>
      <c r="M154" s="169">
        <v>1.5</v>
      </c>
      <c r="N154" s="169">
        <v>1.4</v>
      </c>
      <c r="O154" s="275">
        <v>1.1000000000000001</v>
      </c>
      <c r="P154" s="171">
        <f t="shared" ref="P154:P163" si="19">MAX(D154:O154)</f>
        <v>1.51</v>
      </c>
      <c r="Q154" s="224">
        <f t="shared" ref="Q154:Q163" si="20">MIN(D154:O154)</f>
        <v>1.1000000000000001</v>
      </c>
      <c r="R154" s="225">
        <f t="shared" si="18"/>
        <v>1.3425000000000002</v>
      </c>
      <c r="S154" s="226" t="s">
        <v>6</v>
      </c>
      <c r="T154" s="204" t="s">
        <v>6</v>
      </c>
    </row>
    <row r="155" spans="2:20" ht="24.95" customHeight="1" x14ac:dyDescent="0.2">
      <c r="B155" s="174" t="s">
        <v>333</v>
      </c>
      <c r="C155" s="175" t="s">
        <v>22</v>
      </c>
      <c r="D155" s="203">
        <v>1.2</v>
      </c>
      <c r="E155" s="203">
        <v>1.1000000000000001</v>
      </c>
      <c r="F155" s="203">
        <v>1.1000000000000001</v>
      </c>
      <c r="G155" s="203">
        <v>0.9</v>
      </c>
      <c r="H155" s="203">
        <v>0.9</v>
      </c>
      <c r="I155" s="203">
        <v>1</v>
      </c>
      <c r="J155" s="203">
        <v>1.3</v>
      </c>
      <c r="K155" s="203">
        <v>1</v>
      </c>
      <c r="L155" s="203">
        <v>1</v>
      </c>
      <c r="M155" s="203">
        <v>0.9</v>
      </c>
      <c r="N155" s="203">
        <v>0.9</v>
      </c>
      <c r="O155" s="203">
        <v>0.8</v>
      </c>
      <c r="P155" s="171">
        <f>MAX(D155:O155)</f>
        <v>1.3</v>
      </c>
      <c r="Q155" s="224">
        <f>MIN(D155:O155)</f>
        <v>0.8</v>
      </c>
      <c r="R155" s="225">
        <f t="shared" si="18"/>
        <v>1.0083333333333335</v>
      </c>
      <c r="S155" s="226"/>
      <c r="T155" s="226"/>
    </row>
    <row r="156" spans="2:20" ht="24.95" customHeight="1" x14ac:dyDescent="0.2">
      <c r="B156" s="174" t="s">
        <v>42</v>
      </c>
      <c r="C156" s="175" t="s">
        <v>22</v>
      </c>
      <c r="D156" s="227">
        <v>3.6299999999999999E-2</v>
      </c>
      <c r="E156" s="193">
        <v>2.63E-2</v>
      </c>
      <c r="F156" s="193">
        <v>2.5100000000000001E-2</v>
      </c>
      <c r="G156" s="227">
        <v>2.4E-2</v>
      </c>
      <c r="H156" s="227">
        <v>2.29E-2</v>
      </c>
      <c r="I156" s="227">
        <v>2.4899999999999999E-2</v>
      </c>
      <c r="J156" s="227">
        <v>2.6200000000000001E-2</v>
      </c>
      <c r="K156" s="227">
        <v>2.75E-2</v>
      </c>
      <c r="L156" s="227">
        <v>3.4700000000000002E-2</v>
      </c>
      <c r="M156" s="227">
        <v>2.46E-2</v>
      </c>
      <c r="N156" s="227">
        <v>3.0200000000000001E-2</v>
      </c>
      <c r="O156" s="227">
        <v>1.04E-2</v>
      </c>
      <c r="P156" s="228">
        <f>MAX(D156:O156)</f>
        <v>3.6299999999999999E-2</v>
      </c>
      <c r="Q156" s="229">
        <f>MIN(D156:O156)</f>
        <v>1.04E-2</v>
      </c>
      <c r="R156" s="230">
        <f t="shared" si="18"/>
        <v>2.6091666666666669E-2</v>
      </c>
      <c r="S156" s="226"/>
      <c r="T156" s="226"/>
    </row>
    <row r="157" spans="2:20" ht="24.95" customHeight="1" x14ac:dyDescent="0.2">
      <c r="B157" s="174" t="s">
        <v>43</v>
      </c>
      <c r="C157" s="175" t="s">
        <v>44</v>
      </c>
      <c r="D157" s="192">
        <v>3.03</v>
      </c>
      <c r="E157" s="193">
        <v>2.39</v>
      </c>
      <c r="F157" s="193">
        <v>2.2799999999999998</v>
      </c>
      <c r="G157" s="193">
        <v>2.67</v>
      </c>
      <c r="H157" s="192">
        <v>2.54</v>
      </c>
      <c r="I157" s="192">
        <v>2.4900000000000002</v>
      </c>
      <c r="J157" s="192">
        <v>2.02</v>
      </c>
      <c r="K157" s="192">
        <v>2.75</v>
      </c>
      <c r="L157" s="192">
        <v>3.47</v>
      </c>
      <c r="M157" s="192">
        <v>2.73</v>
      </c>
      <c r="N157" s="192">
        <v>3.36</v>
      </c>
      <c r="O157" s="192">
        <v>1.3</v>
      </c>
      <c r="P157" s="163">
        <f>MAX(D157:O157)</f>
        <v>3.47</v>
      </c>
      <c r="Q157" s="231">
        <f>MIN(D157:O157)</f>
        <v>1.3</v>
      </c>
      <c r="R157" s="232">
        <f t="shared" si="18"/>
        <v>2.5858333333333334</v>
      </c>
      <c r="S157" s="226"/>
      <c r="T157" s="226"/>
    </row>
    <row r="158" spans="2:20" ht="24.95" customHeight="1" x14ac:dyDescent="0.2">
      <c r="B158" s="191" t="s">
        <v>335</v>
      </c>
      <c r="C158" s="183" t="s">
        <v>22</v>
      </c>
      <c r="D158" s="182">
        <v>7.2</v>
      </c>
      <c r="E158" s="181">
        <v>7.3</v>
      </c>
      <c r="F158" s="181">
        <v>8.4</v>
      </c>
      <c r="G158" s="181">
        <v>7.8</v>
      </c>
      <c r="H158" s="181">
        <v>7.2</v>
      </c>
      <c r="I158" s="181">
        <v>7.4</v>
      </c>
      <c r="J158" s="181">
        <v>7</v>
      </c>
      <c r="K158" s="181">
        <v>7.2</v>
      </c>
      <c r="L158" s="181">
        <v>7.2</v>
      </c>
      <c r="M158" s="181">
        <v>7.5</v>
      </c>
      <c r="N158" s="181">
        <v>7.2</v>
      </c>
      <c r="O158" s="281">
        <v>7.51</v>
      </c>
      <c r="P158" s="171">
        <f t="shared" si="19"/>
        <v>8.4</v>
      </c>
      <c r="Q158" s="224">
        <f t="shared" si="20"/>
        <v>7</v>
      </c>
      <c r="R158" s="225">
        <f t="shared" si="18"/>
        <v>7.4091666666666676</v>
      </c>
      <c r="S158" s="204" t="s">
        <v>46</v>
      </c>
      <c r="T158" s="204" t="s">
        <v>6</v>
      </c>
    </row>
    <row r="159" spans="2:20" ht="24.95" customHeight="1" x14ac:dyDescent="0.2">
      <c r="B159" s="174" t="s">
        <v>47</v>
      </c>
      <c r="C159" s="183" t="s">
        <v>22</v>
      </c>
      <c r="D159" s="343">
        <v>0.6</v>
      </c>
      <c r="E159" s="168">
        <v>0.6</v>
      </c>
      <c r="F159" s="169">
        <v>1</v>
      </c>
      <c r="G159" s="168">
        <v>1.4</v>
      </c>
      <c r="H159" s="169">
        <v>0.7</v>
      </c>
      <c r="I159" s="169">
        <v>1.2</v>
      </c>
      <c r="J159" s="169">
        <v>1.3</v>
      </c>
      <c r="K159" s="169">
        <v>0.9</v>
      </c>
      <c r="L159" s="169">
        <v>2.2000000000000002</v>
      </c>
      <c r="M159" s="169">
        <v>1.3</v>
      </c>
      <c r="N159" s="169">
        <v>0.9</v>
      </c>
      <c r="O159" s="275">
        <v>0.9</v>
      </c>
      <c r="P159" s="171">
        <f t="shared" si="19"/>
        <v>2.2000000000000002</v>
      </c>
      <c r="Q159" s="224">
        <f t="shared" si="20"/>
        <v>0.6</v>
      </c>
      <c r="R159" s="225">
        <f t="shared" si="18"/>
        <v>1.0833333333333335</v>
      </c>
      <c r="S159" s="204" t="s">
        <v>48</v>
      </c>
      <c r="T159" s="235" t="s">
        <v>6</v>
      </c>
    </row>
    <row r="160" spans="2:20" ht="24.95" customHeight="1" x14ac:dyDescent="0.2">
      <c r="B160" s="236" t="s">
        <v>49</v>
      </c>
      <c r="C160" s="322" t="s">
        <v>50</v>
      </c>
      <c r="D160" s="344">
        <v>10462</v>
      </c>
      <c r="E160" s="295">
        <v>10462</v>
      </c>
      <c r="F160" s="295">
        <v>12033</v>
      </c>
      <c r="G160" s="295">
        <v>8164</v>
      </c>
      <c r="H160" s="295">
        <v>24196</v>
      </c>
      <c r="I160" s="295">
        <v>24196</v>
      </c>
      <c r="J160" s="295">
        <v>7270</v>
      </c>
      <c r="K160" s="295">
        <v>12033</v>
      </c>
      <c r="L160" s="295">
        <v>14136</v>
      </c>
      <c r="M160" s="295">
        <v>6867</v>
      </c>
      <c r="N160" s="295">
        <v>14136</v>
      </c>
      <c r="O160" s="345">
        <v>15531</v>
      </c>
      <c r="P160" s="238">
        <f>MAX(D160:O160)</f>
        <v>24196</v>
      </c>
      <c r="Q160" s="302">
        <f t="shared" si="20"/>
        <v>6867</v>
      </c>
      <c r="R160" s="303">
        <f t="shared" si="18"/>
        <v>13290.5</v>
      </c>
      <c r="S160" s="235" t="s">
        <v>51</v>
      </c>
      <c r="T160" s="235" t="s">
        <v>6</v>
      </c>
    </row>
    <row r="161" spans="2:20" ht="24.95" customHeight="1" x14ac:dyDescent="0.2">
      <c r="B161" s="236" t="s">
        <v>52</v>
      </c>
      <c r="C161" s="183" t="s">
        <v>50</v>
      </c>
      <c r="D161" s="167">
        <v>110</v>
      </c>
      <c r="E161" s="168">
        <v>213</v>
      </c>
      <c r="F161" s="168">
        <v>379</v>
      </c>
      <c r="G161" s="168">
        <v>216</v>
      </c>
      <c r="H161" s="295">
        <v>108</v>
      </c>
      <c r="I161" s="295">
        <v>148</v>
      </c>
      <c r="J161" s="295">
        <v>158</v>
      </c>
      <c r="K161" s="295">
        <v>8664</v>
      </c>
      <c r="L161" s="295">
        <v>175</v>
      </c>
      <c r="M161" s="295">
        <v>323</v>
      </c>
      <c r="N161" s="295">
        <v>397</v>
      </c>
      <c r="O161" s="345">
        <v>269</v>
      </c>
      <c r="P161" s="238">
        <f t="shared" si="19"/>
        <v>8664</v>
      </c>
      <c r="Q161" s="302">
        <f t="shared" si="20"/>
        <v>108</v>
      </c>
      <c r="R161" s="303">
        <f t="shared" si="18"/>
        <v>930</v>
      </c>
      <c r="S161" s="235" t="s">
        <v>53</v>
      </c>
      <c r="T161" s="241" t="s">
        <v>7</v>
      </c>
    </row>
    <row r="162" spans="2:20" ht="24.95" customHeight="1" x14ac:dyDescent="0.2">
      <c r="B162" s="236" t="s">
        <v>355</v>
      </c>
      <c r="C162" s="175" t="s">
        <v>50</v>
      </c>
      <c r="D162" s="193">
        <v>30</v>
      </c>
      <c r="E162" s="193">
        <v>10</v>
      </c>
      <c r="F162" s="237">
        <v>120</v>
      </c>
      <c r="G162" s="237">
        <v>20</v>
      </c>
      <c r="H162" s="237">
        <v>10</v>
      </c>
      <c r="I162" s="237">
        <v>41</v>
      </c>
      <c r="J162" s="237">
        <v>63</v>
      </c>
      <c r="K162" s="237">
        <v>52</v>
      </c>
      <c r="L162" s="237">
        <v>41</v>
      </c>
      <c r="M162" s="237">
        <v>10</v>
      </c>
      <c r="N162" s="237">
        <v>73</v>
      </c>
      <c r="O162" s="237">
        <v>110</v>
      </c>
      <c r="P162" s="238">
        <f>MAX(D162:O162)</f>
        <v>120</v>
      </c>
      <c r="Q162" s="239">
        <f t="shared" si="20"/>
        <v>10</v>
      </c>
      <c r="R162" s="240">
        <f t="shared" si="18"/>
        <v>48.333333333333336</v>
      </c>
      <c r="S162" s="242"/>
      <c r="T162" s="242"/>
    </row>
    <row r="163" spans="2:20" ht="24.95" customHeight="1" x14ac:dyDescent="0.2">
      <c r="B163" s="185" t="s">
        <v>54</v>
      </c>
      <c r="C163" s="186" t="s">
        <v>346</v>
      </c>
      <c r="D163" s="344">
        <v>16400</v>
      </c>
      <c r="E163" s="295">
        <v>7000</v>
      </c>
      <c r="F163" s="346">
        <v>30000</v>
      </c>
      <c r="G163" s="295">
        <v>20000</v>
      </c>
      <c r="H163" s="295">
        <v>19600</v>
      </c>
      <c r="I163" s="295">
        <v>13600</v>
      </c>
      <c r="J163" s="295">
        <v>27200</v>
      </c>
      <c r="K163" s="295">
        <v>16000</v>
      </c>
      <c r="L163" s="295">
        <v>22800</v>
      </c>
      <c r="M163" s="295">
        <v>41600</v>
      </c>
      <c r="N163" s="295">
        <v>14000</v>
      </c>
      <c r="O163" s="345">
        <v>14400</v>
      </c>
      <c r="P163" s="296">
        <f t="shared" si="19"/>
        <v>41600</v>
      </c>
      <c r="Q163" s="297">
        <f t="shared" si="20"/>
        <v>7000</v>
      </c>
      <c r="R163" s="298">
        <f t="shared" si="18"/>
        <v>20216.666666666668</v>
      </c>
      <c r="S163" s="347" t="s">
        <v>7</v>
      </c>
      <c r="T163" s="292" t="s">
        <v>7</v>
      </c>
    </row>
    <row r="164" spans="2:20" ht="24.95" customHeight="1" x14ac:dyDescent="0.2">
      <c r="B164" s="185" t="s">
        <v>55</v>
      </c>
      <c r="C164" s="186" t="s">
        <v>346</v>
      </c>
      <c r="D164" s="348">
        <v>10800</v>
      </c>
      <c r="E164" s="349">
        <v>5600</v>
      </c>
      <c r="F164" s="349">
        <v>18000</v>
      </c>
      <c r="G164" s="349">
        <v>15600</v>
      </c>
      <c r="H164" s="349">
        <v>14800</v>
      </c>
      <c r="I164" s="349">
        <v>9200</v>
      </c>
      <c r="J164" s="349">
        <v>16800</v>
      </c>
      <c r="K164" s="349">
        <v>10800</v>
      </c>
      <c r="L164" s="349">
        <v>15600</v>
      </c>
      <c r="M164" s="349">
        <v>26000</v>
      </c>
      <c r="N164" s="349">
        <v>9600</v>
      </c>
      <c r="O164" s="350">
        <v>9200</v>
      </c>
      <c r="P164" s="296">
        <f>MAX(D164:O164)</f>
        <v>26000</v>
      </c>
      <c r="Q164" s="297">
        <f>MIN(D164:O164)</f>
        <v>5600</v>
      </c>
      <c r="R164" s="298">
        <f t="shared" si="18"/>
        <v>13500</v>
      </c>
      <c r="S164" s="292" t="s">
        <v>7</v>
      </c>
      <c r="T164" s="299" t="s">
        <v>7</v>
      </c>
    </row>
    <row r="165" spans="2:20" ht="24.95" customHeight="1" x14ac:dyDescent="0.2">
      <c r="B165" s="185" t="s">
        <v>350</v>
      </c>
      <c r="C165" s="300" t="s">
        <v>346</v>
      </c>
      <c r="D165" s="351">
        <v>0</v>
      </c>
      <c r="E165" s="351">
        <v>0</v>
      </c>
      <c r="F165" s="291">
        <v>0</v>
      </c>
      <c r="G165" s="291">
        <v>800</v>
      </c>
      <c r="H165" s="291">
        <v>0</v>
      </c>
      <c r="I165" s="291">
        <v>0</v>
      </c>
      <c r="J165" s="291">
        <v>0</v>
      </c>
      <c r="K165" s="291">
        <v>0</v>
      </c>
      <c r="L165" s="291">
        <v>0</v>
      </c>
      <c r="M165" s="291">
        <v>0</v>
      </c>
      <c r="N165" s="291">
        <v>0</v>
      </c>
      <c r="O165" s="301">
        <v>0</v>
      </c>
      <c r="P165" s="238">
        <f>MAX(D165:O165)</f>
        <v>800</v>
      </c>
      <c r="Q165" s="302">
        <f>MIN(D165:O165)</f>
        <v>0</v>
      </c>
      <c r="R165" s="303">
        <f>AVERAGE(D165:O165)</f>
        <v>66.666666666666671</v>
      </c>
      <c r="S165" s="292" t="s">
        <v>7</v>
      </c>
      <c r="T165" s="292" t="s">
        <v>7</v>
      </c>
    </row>
    <row r="166" spans="2:20" ht="24.95" customHeight="1" x14ac:dyDescent="0.2">
      <c r="B166" s="236" t="s">
        <v>56</v>
      </c>
      <c r="C166" s="217" t="s">
        <v>57</v>
      </c>
      <c r="D166" s="182">
        <v>4.01</v>
      </c>
      <c r="E166" s="181">
        <v>2.68</v>
      </c>
      <c r="F166" s="181" t="s">
        <v>7</v>
      </c>
      <c r="G166" s="305">
        <v>8.02</v>
      </c>
      <c r="H166" s="305">
        <v>7.46</v>
      </c>
      <c r="I166" s="305">
        <v>4.9000000000000004</v>
      </c>
      <c r="J166" s="305">
        <v>3.04</v>
      </c>
      <c r="K166" s="305">
        <v>3.05</v>
      </c>
      <c r="L166" s="305">
        <v>7.27</v>
      </c>
      <c r="M166" s="305">
        <v>4.78</v>
      </c>
      <c r="N166" s="305">
        <v>10.32</v>
      </c>
      <c r="O166" s="306">
        <v>3.71</v>
      </c>
      <c r="P166" s="249">
        <f>MAX(D166:O166)</f>
        <v>10.32</v>
      </c>
      <c r="Q166" s="250">
        <f>MIN(D166:O166)</f>
        <v>2.68</v>
      </c>
      <c r="R166" s="165">
        <f t="shared" si="18"/>
        <v>5.3854545454545448</v>
      </c>
      <c r="S166" s="248" t="s">
        <v>6</v>
      </c>
      <c r="T166" s="190" t="s">
        <v>6</v>
      </c>
    </row>
    <row r="167" spans="2:20" ht="24.95" customHeight="1" thickBot="1" x14ac:dyDescent="0.25">
      <c r="B167" s="236" t="s">
        <v>58</v>
      </c>
      <c r="C167" s="217" t="s">
        <v>339</v>
      </c>
      <c r="D167" s="182">
        <v>1.8</v>
      </c>
      <c r="E167" s="181">
        <v>1.1499999999999999</v>
      </c>
      <c r="F167" s="181" t="s">
        <v>7</v>
      </c>
      <c r="G167" s="305">
        <v>1.67</v>
      </c>
      <c r="H167" s="305">
        <v>1.05</v>
      </c>
      <c r="I167" s="305">
        <v>1.19</v>
      </c>
      <c r="J167" s="305">
        <v>1.1100000000000001</v>
      </c>
      <c r="K167" s="305">
        <v>0.65</v>
      </c>
      <c r="L167" s="305">
        <v>0.89</v>
      </c>
      <c r="M167" s="305">
        <v>1.93</v>
      </c>
      <c r="N167" s="305">
        <v>0.27</v>
      </c>
      <c r="O167" s="306">
        <v>0.62</v>
      </c>
      <c r="P167" s="249">
        <f>MAX(D167:O167)</f>
        <v>1.93</v>
      </c>
      <c r="Q167" s="250">
        <f>MIN(D167:O167)</f>
        <v>0.27</v>
      </c>
      <c r="R167" s="165">
        <f t="shared" si="18"/>
        <v>1.1209090909090909</v>
      </c>
      <c r="S167" s="248" t="s">
        <v>6</v>
      </c>
      <c r="T167" s="539" t="s">
        <v>6</v>
      </c>
    </row>
    <row r="168" spans="2:20" ht="24.95" customHeight="1" x14ac:dyDescent="0.2">
      <c r="B168" s="261" t="s">
        <v>340</v>
      </c>
      <c r="C168" s="262"/>
      <c r="D168" s="262"/>
      <c r="E168" s="262"/>
      <c r="F168" s="262"/>
      <c r="G168" s="262"/>
      <c r="H168" s="262"/>
      <c r="I168" s="262"/>
      <c r="J168" s="262"/>
      <c r="K168" s="262"/>
      <c r="L168" s="262"/>
      <c r="M168" s="262"/>
      <c r="N168" s="262"/>
      <c r="O168" s="262"/>
      <c r="P168" s="262"/>
      <c r="Q168" s="262"/>
      <c r="R168" s="262"/>
      <c r="S168" s="262"/>
    </row>
    <row r="169" spans="2:20" ht="24.95" customHeight="1" x14ac:dyDescent="0.2">
      <c r="B169" s="138" t="s">
        <v>351</v>
      </c>
    </row>
    <row r="170" spans="2:20" ht="24.95" customHeight="1" x14ac:dyDescent="0.2">
      <c r="B170" s="138" t="s">
        <v>342</v>
      </c>
    </row>
    <row r="171" spans="2:20" ht="24.95" customHeight="1" x14ac:dyDescent="0.2">
      <c r="B171" s="383"/>
    </row>
    <row r="173" spans="2:20" ht="24.95" customHeight="1" thickBot="1" x14ac:dyDescent="0.25">
      <c r="B173" s="140" t="s">
        <v>363</v>
      </c>
    </row>
    <row r="174" spans="2:20" ht="24.95" customHeight="1" thickBot="1" x14ac:dyDescent="0.25">
      <c r="B174" s="142" t="s">
        <v>0</v>
      </c>
      <c r="C174" s="315" t="s">
        <v>1</v>
      </c>
      <c r="D174" s="266">
        <v>43374</v>
      </c>
      <c r="E174" s="266">
        <v>43406</v>
      </c>
      <c r="F174" s="266">
        <v>43437</v>
      </c>
      <c r="G174" s="266">
        <v>43466</v>
      </c>
      <c r="H174" s="266">
        <v>43497</v>
      </c>
      <c r="I174" s="266">
        <v>43525</v>
      </c>
      <c r="J174" s="266">
        <v>43556</v>
      </c>
      <c r="K174" s="266">
        <v>43586</v>
      </c>
      <c r="L174" s="266">
        <v>43617</v>
      </c>
      <c r="M174" s="266">
        <v>43647</v>
      </c>
      <c r="N174" s="266">
        <v>43678</v>
      </c>
      <c r="O174" s="266">
        <v>43709</v>
      </c>
      <c r="P174" s="531" t="s">
        <v>309</v>
      </c>
      <c r="Q174" s="534" t="s">
        <v>310</v>
      </c>
      <c r="R174" s="535" t="s">
        <v>311</v>
      </c>
      <c r="S174" s="147" t="s">
        <v>312</v>
      </c>
      <c r="T174" s="147" t="s">
        <v>171</v>
      </c>
    </row>
    <row r="175" spans="2:20" ht="24.95" customHeight="1" x14ac:dyDescent="0.2">
      <c r="B175" s="353" t="s">
        <v>5</v>
      </c>
      <c r="C175" s="318"/>
      <c r="D175" s="319">
        <v>18</v>
      </c>
      <c r="E175" s="269">
        <v>14</v>
      </c>
      <c r="F175" s="269">
        <v>19</v>
      </c>
      <c r="G175" s="269">
        <v>16</v>
      </c>
      <c r="H175" s="269">
        <v>13</v>
      </c>
      <c r="I175" s="269">
        <v>13</v>
      </c>
      <c r="J175" s="269">
        <v>24</v>
      </c>
      <c r="K175" s="269">
        <v>15</v>
      </c>
      <c r="L175" s="269">
        <v>19</v>
      </c>
      <c r="M175" s="269">
        <v>19</v>
      </c>
      <c r="N175" s="269">
        <v>14</v>
      </c>
      <c r="O175" s="271">
        <v>18</v>
      </c>
      <c r="P175" s="154" t="s">
        <v>7</v>
      </c>
      <c r="Q175" s="320" t="s">
        <v>7</v>
      </c>
      <c r="R175" s="321" t="s">
        <v>7</v>
      </c>
      <c r="S175" s="157" t="s">
        <v>6</v>
      </c>
      <c r="T175" s="157" t="s">
        <v>6</v>
      </c>
    </row>
    <row r="176" spans="2:20" ht="24.95" customHeight="1" x14ac:dyDescent="0.2">
      <c r="B176" s="158" t="s">
        <v>8</v>
      </c>
      <c r="C176" s="354" t="s">
        <v>9</v>
      </c>
      <c r="D176" s="355">
        <v>10.119999999999999</v>
      </c>
      <c r="E176" s="168">
        <v>10.08</v>
      </c>
      <c r="F176" s="272">
        <v>10.01</v>
      </c>
      <c r="G176" s="272">
        <v>10.42</v>
      </c>
      <c r="H176" s="272">
        <v>10.08</v>
      </c>
      <c r="I176" s="272">
        <v>10.29</v>
      </c>
      <c r="J176" s="272">
        <v>10.33</v>
      </c>
      <c r="K176" s="272">
        <v>10.039999999999999</v>
      </c>
      <c r="L176" s="272">
        <v>10.3</v>
      </c>
      <c r="M176" s="272">
        <v>10.17</v>
      </c>
      <c r="N176" s="272">
        <v>10.15</v>
      </c>
      <c r="O176" s="273">
        <v>10.25</v>
      </c>
      <c r="P176" s="356" t="s">
        <v>7</v>
      </c>
      <c r="Q176" s="357" t="s">
        <v>7</v>
      </c>
      <c r="R176" s="358" t="s">
        <v>7</v>
      </c>
      <c r="S176" s="166" t="s">
        <v>6</v>
      </c>
      <c r="T176" s="166" t="s">
        <v>6</v>
      </c>
    </row>
    <row r="177" spans="2:20" ht="24.95" customHeight="1" x14ac:dyDescent="0.2">
      <c r="B177" s="158" t="s">
        <v>313</v>
      </c>
      <c r="C177" s="322" t="s">
        <v>11</v>
      </c>
      <c r="D177" s="359">
        <v>28</v>
      </c>
      <c r="E177" s="168">
        <v>29.2</v>
      </c>
      <c r="F177" s="168">
        <v>27.4</v>
      </c>
      <c r="G177" s="168">
        <v>28.2</v>
      </c>
      <c r="H177" s="168">
        <v>29.9</v>
      </c>
      <c r="I177" s="169">
        <v>29.8</v>
      </c>
      <c r="J177" s="169">
        <v>32.4</v>
      </c>
      <c r="K177" s="169">
        <v>28.9</v>
      </c>
      <c r="L177" s="169">
        <v>21.2</v>
      </c>
      <c r="M177" s="169">
        <v>29.9</v>
      </c>
      <c r="N177" s="169">
        <v>27.6</v>
      </c>
      <c r="O177" s="275">
        <v>29.8</v>
      </c>
      <c r="P177" s="171">
        <f t="shared" ref="P177:P204" si="21">MAX(D177:O177)</f>
        <v>32.4</v>
      </c>
      <c r="Q177" s="224">
        <f t="shared" ref="Q177:Q204" si="22">MIN(D177:O177)</f>
        <v>21.2</v>
      </c>
      <c r="R177" s="225">
        <f t="shared" ref="R177:R204" si="23">AVERAGE(D177:O177)</f>
        <v>28.525000000000002</v>
      </c>
      <c r="S177" s="166" t="s">
        <v>6</v>
      </c>
      <c r="T177" s="166" t="s">
        <v>6</v>
      </c>
    </row>
    <row r="178" spans="2:20" ht="24.95" customHeight="1" x14ac:dyDescent="0.2">
      <c r="B178" s="174" t="s">
        <v>12</v>
      </c>
      <c r="C178" s="183" t="s">
        <v>13</v>
      </c>
      <c r="D178" s="167">
        <v>4</v>
      </c>
      <c r="E178" s="168">
        <v>1</v>
      </c>
      <c r="F178" s="168">
        <v>3</v>
      </c>
      <c r="G178" s="168">
        <v>3</v>
      </c>
      <c r="H178" s="168">
        <v>3</v>
      </c>
      <c r="I178" s="176">
        <v>3</v>
      </c>
      <c r="J178" s="176">
        <v>3</v>
      </c>
      <c r="K178" s="176">
        <v>4</v>
      </c>
      <c r="L178" s="176">
        <v>4</v>
      </c>
      <c r="M178" s="176">
        <v>3</v>
      </c>
      <c r="N178" s="176">
        <v>1</v>
      </c>
      <c r="O178" s="277">
        <v>2</v>
      </c>
      <c r="P178" s="177">
        <f>MAX(D178:O178)</f>
        <v>4</v>
      </c>
      <c r="Q178" s="323">
        <f>MIN(D178:O178)</f>
        <v>1</v>
      </c>
      <c r="R178" s="324">
        <f>AVERAGE(D178:O178)</f>
        <v>2.8333333333333335</v>
      </c>
      <c r="S178" s="180" t="s">
        <v>7</v>
      </c>
      <c r="T178" s="180" t="s">
        <v>7</v>
      </c>
    </row>
    <row r="179" spans="2:20" ht="24.95" customHeight="1" x14ac:dyDescent="0.2">
      <c r="B179" s="174" t="s">
        <v>14</v>
      </c>
      <c r="C179" s="183"/>
      <c r="D179" s="167" t="s">
        <v>61</v>
      </c>
      <c r="E179" s="168" t="s">
        <v>61</v>
      </c>
      <c r="F179" s="168" t="s">
        <v>61</v>
      </c>
      <c r="G179" s="168" t="s">
        <v>61</v>
      </c>
      <c r="H179" s="168" t="s">
        <v>61</v>
      </c>
      <c r="I179" s="176" t="s">
        <v>61</v>
      </c>
      <c r="J179" s="176" t="s">
        <v>61</v>
      </c>
      <c r="K179" s="176" t="s">
        <v>61</v>
      </c>
      <c r="L179" s="176" t="s">
        <v>61</v>
      </c>
      <c r="M179" s="176" t="s">
        <v>61</v>
      </c>
      <c r="N179" s="176" t="s">
        <v>69</v>
      </c>
      <c r="O179" s="277" t="s">
        <v>61</v>
      </c>
      <c r="P179" s="171" t="s">
        <v>61</v>
      </c>
      <c r="Q179" s="224" t="s">
        <v>61</v>
      </c>
      <c r="R179" s="224" t="s">
        <v>61</v>
      </c>
      <c r="S179" s="180" t="s">
        <v>7</v>
      </c>
      <c r="T179" s="180" t="s">
        <v>7</v>
      </c>
    </row>
    <row r="180" spans="2:20" ht="24.95" customHeight="1" x14ac:dyDescent="0.2">
      <c r="B180" s="174" t="s">
        <v>15</v>
      </c>
      <c r="C180" s="183" t="s">
        <v>315</v>
      </c>
      <c r="D180" s="343">
        <v>23.9</v>
      </c>
      <c r="E180" s="169">
        <v>22.9</v>
      </c>
      <c r="F180" s="169">
        <v>23.4</v>
      </c>
      <c r="G180" s="169">
        <v>17.8</v>
      </c>
      <c r="H180" s="169">
        <v>18.2</v>
      </c>
      <c r="I180" s="169">
        <v>17.2</v>
      </c>
      <c r="J180" s="169">
        <v>15.4</v>
      </c>
      <c r="K180" s="169">
        <v>21.5</v>
      </c>
      <c r="L180" s="169">
        <v>19.3</v>
      </c>
      <c r="M180" s="181">
        <v>12.4</v>
      </c>
      <c r="N180" s="181">
        <v>22.5</v>
      </c>
      <c r="O180" s="281">
        <v>16</v>
      </c>
      <c r="P180" s="171">
        <f t="shared" si="21"/>
        <v>23.9</v>
      </c>
      <c r="Q180" s="224">
        <f t="shared" si="22"/>
        <v>12.4</v>
      </c>
      <c r="R180" s="225">
        <f>AVERAGE(D180:O180)</f>
        <v>19.208333333333332</v>
      </c>
      <c r="S180" s="180" t="s">
        <v>7</v>
      </c>
      <c r="T180" s="180" t="s">
        <v>7</v>
      </c>
    </row>
    <row r="181" spans="2:20" ht="24.95" customHeight="1" x14ac:dyDescent="0.2">
      <c r="B181" s="174" t="s">
        <v>16</v>
      </c>
      <c r="C181" s="183"/>
      <c r="D181" s="167">
        <v>7.87</v>
      </c>
      <c r="E181" s="168">
        <v>7.79</v>
      </c>
      <c r="F181" s="168">
        <v>7.94</v>
      </c>
      <c r="G181" s="168">
        <v>7.95</v>
      </c>
      <c r="H181" s="168">
        <v>8.02</v>
      </c>
      <c r="I181" s="181">
        <v>7.85</v>
      </c>
      <c r="J181" s="181">
        <v>8.1999999999999993</v>
      </c>
      <c r="K181" s="181">
        <v>7.44</v>
      </c>
      <c r="L181" s="181">
        <v>8.1</v>
      </c>
      <c r="M181" s="181">
        <v>8.43</v>
      </c>
      <c r="N181" s="181">
        <v>8.1300000000000008</v>
      </c>
      <c r="O181" s="281">
        <v>8.16</v>
      </c>
      <c r="P181" s="163">
        <f t="shared" si="21"/>
        <v>8.43</v>
      </c>
      <c r="Q181" s="231">
        <f t="shared" si="22"/>
        <v>7.44</v>
      </c>
      <c r="R181" s="232">
        <f t="shared" si="23"/>
        <v>7.9899999999999993</v>
      </c>
      <c r="S181" s="166" t="s">
        <v>17</v>
      </c>
      <c r="T181" s="166" t="s">
        <v>6</v>
      </c>
    </row>
    <row r="182" spans="2:20" ht="24.95" customHeight="1" x14ac:dyDescent="0.2">
      <c r="B182" s="174" t="s">
        <v>359</v>
      </c>
      <c r="C182" s="183" t="s">
        <v>19</v>
      </c>
      <c r="D182" s="167">
        <v>213</v>
      </c>
      <c r="E182" s="168">
        <v>236</v>
      </c>
      <c r="F182" s="168">
        <v>202</v>
      </c>
      <c r="G182" s="168">
        <v>215</v>
      </c>
      <c r="H182" s="168">
        <v>204</v>
      </c>
      <c r="I182" s="176">
        <v>194</v>
      </c>
      <c r="J182" s="176">
        <v>192</v>
      </c>
      <c r="K182" s="176">
        <v>171</v>
      </c>
      <c r="L182" s="176">
        <v>200</v>
      </c>
      <c r="M182" s="176">
        <v>217</v>
      </c>
      <c r="N182" s="176">
        <v>189</v>
      </c>
      <c r="O182" s="277">
        <v>182</v>
      </c>
      <c r="P182" s="177">
        <f t="shared" si="21"/>
        <v>236</v>
      </c>
      <c r="Q182" s="323">
        <f t="shared" si="22"/>
        <v>171</v>
      </c>
      <c r="R182" s="324">
        <f t="shared" si="23"/>
        <v>201.25</v>
      </c>
      <c r="S182" s="180" t="s">
        <v>7</v>
      </c>
      <c r="T182" s="180" t="s">
        <v>7</v>
      </c>
    </row>
    <row r="183" spans="2:20" ht="24.95" customHeight="1" x14ac:dyDescent="0.2">
      <c r="B183" s="185" t="s">
        <v>21</v>
      </c>
      <c r="C183" s="186" t="s">
        <v>22</v>
      </c>
      <c r="D183" s="182">
        <v>94</v>
      </c>
      <c r="E183" s="181">
        <v>106</v>
      </c>
      <c r="F183" s="181">
        <v>101</v>
      </c>
      <c r="G183" s="187">
        <v>111</v>
      </c>
      <c r="H183" s="187">
        <v>107</v>
      </c>
      <c r="I183" s="187">
        <v>100</v>
      </c>
      <c r="J183" s="188">
        <v>96</v>
      </c>
      <c r="K183" s="181">
        <v>92</v>
      </c>
      <c r="L183" s="187">
        <v>96</v>
      </c>
      <c r="M183" s="187">
        <v>105</v>
      </c>
      <c r="N183" s="187">
        <v>87</v>
      </c>
      <c r="O183" s="189">
        <v>82</v>
      </c>
      <c r="P183" s="177">
        <f>MAX(D183:O183)</f>
        <v>111</v>
      </c>
      <c r="Q183" s="178">
        <f t="shared" si="22"/>
        <v>82</v>
      </c>
      <c r="R183" s="179">
        <f>AVERAGE(D183:O183)</f>
        <v>98.083333333333329</v>
      </c>
      <c r="S183" s="190" t="s">
        <v>7</v>
      </c>
      <c r="T183" s="180" t="s">
        <v>7</v>
      </c>
    </row>
    <row r="184" spans="2:20" ht="24.95" customHeight="1" x14ac:dyDescent="0.2">
      <c r="B184" s="174" t="s">
        <v>23</v>
      </c>
      <c r="C184" s="183" t="s">
        <v>22</v>
      </c>
      <c r="D184" s="167">
        <v>0.27</v>
      </c>
      <c r="E184" s="168">
        <v>0</v>
      </c>
      <c r="F184" s="168">
        <v>0</v>
      </c>
      <c r="G184" s="168">
        <v>0</v>
      </c>
      <c r="H184" s="168">
        <v>0</v>
      </c>
      <c r="I184" s="176">
        <v>0</v>
      </c>
      <c r="J184" s="176">
        <v>0</v>
      </c>
      <c r="K184" s="176">
        <v>0</v>
      </c>
      <c r="L184" s="176">
        <v>0</v>
      </c>
      <c r="M184" s="176">
        <v>0</v>
      </c>
      <c r="N184" s="176">
        <v>0</v>
      </c>
      <c r="O184" s="277">
        <v>0</v>
      </c>
      <c r="P184" s="177">
        <f t="shared" si="21"/>
        <v>0.27</v>
      </c>
      <c r="Q184" s="323">
        <f t="shared" si="22"/>
        <v>0</v>
      </c>
      <c r="R184" s="324">
        <f t="shared" si="23"/>
        <v>2.2500000000000003E-2</v>
      </c>
      <c r="S184" s="180" t="s">
        <v>7</v>
      </c>
      <c r="T184" s="180" t="s">
        <v>7</v>
      </c>
    </row>
    <row r="185" spans="2:20" ht="24.95" customHeight="1" x14ac:dyDescent="0.2">
      <c r="B185" s="191" t="s">
        <v>24</v>
      </c>
      <c r="C185" s="183" t="s">
        <v>22</v>
      </c>
      <c r="D185" s="167">
        <v>153</v>
      </c>
      <c r="E185" s="168">
        <v>168</v>
      </c>
      <c r="F185" s="168">
        <v>141</v>
      </c>
      <c r="G185" s="168">
        <v>157</v>
      </c>
      <c r="H185" s="168">
        <v>147</v>
      </c>
      <c r="I185" s="176">
        <v>149</v>
      </c>
      <c r="J185" s="176">
        <v>147</v>
      </c>
      <c r="K185" s="176">
        <v>127</v>
      </c>
      <c r="L185" s="176">
        <v>147</v>
      </c>
      <c r="M185" s="176">
        <v>152</v>
      </c>
      <c r="N185" s="176">
        <v>144</v>
      </c>
      <c r="O185" s="277">
        <v>133</v>
      </c>
      <c r="P185" s="177">
        <f t="shared" si="21"/>
        <v>168</v>
      </c>
      <c r="Q185" s="323">
        <f t="shared" si="22"/>
        <v>127</v>
      </c>
      <c r="R185" s="324">
        <f t="shared" si="23"/>
        <v>147.08333333333334</v>
      </c>
      <c r="S185" s="166" t="s">
        <v>6</v>
      </c>
      <c r="T185" s="180" t="s">
        <v>7</v>
      </c>
    </row>
    <row r="186" spans="2:20" ht="24.95" customHeight="1" x14ac:dyDescent="0.2">
      <c r="B186" s="174" t="s">
        <v>25</v>
      </c>
      <c r="C186" s="183" t="s">
        <v>22</v>
      </c>
      <c r="D186" s="167">
        <v>128</v>
      </c>
      <c r="E186" s="168">
        <v>142</v>
      </c>
      <c r="F186" s="168">
        <v>121</v>
      </c>
      <c r="G186" s="168">
        <v>129</v>
      </c>
      <c r="H186" s="168">
        <v>122</v>
      </c>
      <c r="I186" s="176">
        <v>116</v>
      </c>
      <c r="J186" s="176">
        <v>115</v>
      </c>
      <c r="K186" s="176">
        <v>103</v>
      </c>
      <c r="L186" s="176">
        <v>120</v>
      </c>
      <c r="M186" s="176">
        <v>130</v>
      </c>
      <c r="N186" s="176">
        <v>113</v>
      </c>
      <c r="O186" s="277">
        <v>109</v>
      </c>
      <c r="P186" s="177">
        <f t="shared" si="21"/>
        <v>142</v>
      </c>
      <c r="Q186" s="323">
        <f t="shared" si="22"/>
        <v>103</v>
      </c>
      <c r="R186" s="324">
        <f t="shared" si="23"/>
        <v>120.66666666666667</v>
      </c>
      <c r="S186" s="166" t="s">
        <v>6</v>
      </c>
      <c r="T186" s="166" t="s">
        <v>6</v>
      </c>
    </row>
    <row r="187" spans="2:20" ht="24.95" customHeight="1" x14ac:dyDescent="0.2">
      <c r="B187" s="174" t="s">
        <v>26</v>
      </c>
      <c r="C187" s="183" t="s">
        <v>22</v>
      </c>
      <c r="D187" s="167">
        <v>25</v>
      </c>
      <c r="E187" s="168">
        <v>26</v>
      </c>
      <c r="F187" s="168">
        <v>20</v>
      </c>
      <c r="G187" s="168">
        <v>28</v>
      </c>
      <c r="H187" s="168">
        <v>25</v>
      </c>
      <c r="I187" s="176">
        <v>33</v>
      </c>
      <c r="J187" s="176">
        <v>32</v>
      </c>
      <c r="K187" s="176">
        <v>24</v>
      </c>
      <c r="L187" s="176">
        <v>27</v>
      </c>
      <c r="M187" s="176">
        <v>22</v>
      </c>
      <c r="N187" s="176">
        <v>31</v>
      </c>
      <c r="O187" s="277">
        <v>24</v>
      </c>
      <c r="P187" s="177">
        <f t="shared" si="21"/>
        <v>33</v>
      </c>
      <c r="Q187" s="323">
        <f t="shared" si="22"/>
        <v>20</v>
      </c>
      <c r="R187" s="324">
        <f t="shared" si="23"/>
        <v>26.416666666666668</v>
      </c>
      <c r="S187" s="180" t="s">
        <v>7</v>
      </c>
      <c r="T187" s="180" t="s">
        <v>7</v>
      </c>
    </row>
    <row r="188" spans="2:20" ht="24.95" customHeight="1" x14ac:dyDescent="0.2">
      <c r="B188" s="174" t="s">
        <v>27</v>
      </c>
      <c r="C188" s="183" t="s">
        <v>22</v>
      </c>
      <c r="D188" s="167">
        <v>102</v>
      </c>
      <c r="E188" s="168">
        <v>114</v>
      </c>
      <c r="F188" s="168">
        <v>96</v>
      </c>
      <c r="G188" s="168">
        <v>109</v>
      </c>
      <c r="H188" s="168">
        <v>102</v>
      </c>
      <c r="I188" s="176">
        <v>90</v>
      </c>
      <c r="J188" s="176">
        <v>100</v>
      </c>
      <c r="K188" s="176">
        <v>84</v>
      </c>
      <c r="L188" s="176">
        <v>97</v>
      </c>
      <c r="M188" s="176">
        <v>99</v>
      </c>
      <c r="N188" s="176">
        <v>91</v>
      </c>
      <c r="O188" s="277">
        <v>87</v>
      </c>
      <c r="P188" s="177">
        <f t="shared" si="21"/>
        <v>114</v>
      </c>
      <c r="Q188" s="323">
        <f t="shared" si="22"/>
        <v>84</v>
      </c>
      <c r="R188" s="324">
        <f t="shared" si="23"/>
        <v>97.583333333333329</v>
      </c>
      <c r="S188" s="180" t="s">
        <v>7</v>
      </c>
      <c r="T188" s="180" t="s">
        <v>7</v>
      </c>
    </row>
    <row r="189" spans="2:20" ht="24.95" customHeight="1" x14ac:dyDescent="0.2">
      <c r="B189" s="174" t="s">
        <v>28</v>
      </c>
      <c r="C189" s="183" t="s">
        <v>22</v>
      </c>
      <c r="D189" s="167">
        <v>94</v>
      </c>
      <c r="E189" s="168">
        <v>106</v>
      </c>
      <c r="F189" s="168">
        <v>96</v>
      </c>
      <c r="G189" s="168">
        <v>109</v>
      </c>
      <c r="H189" s="168">
        <v>102</v>
      </c>
      <c r="I189" s="176">
        <v>90</v>
      </c>
      <c r="J189" s="176">
        <v>96</v>
      </c>
      <c r="K189" s="176">
        <v>84</v>
      </c>
      <c r="L189" s="176">
        <v>96</v>
      </c>
      <c r="M189" s="176">
        <v>99</v>
      </c>
      <c r="N189" s="176">
        <v>87</v>
      </c>
      <c r="O189" s="277">
        <v>82</v>
      </c>
      <c r="P189" s="177">
        <f t="shared" si="21"/>
        <v>109</v>
      </c>
      <c r="Q189" s="323">
        <f t="shared" si="22"/>
        <v>82</v>
      </c>
      <c r="R189" s="324">
        <f t="shared" si="23"/>
        <v>95.083333333333329</v>
      </c>
      <c r="S189" s="180" t="s">
        <v>7</v>
      </c>
      <c r="T189" s="180" t="s">
        <v>7</v>
      </c>
    </row>
    <row r="190" spans="2:20" ht="24.95" customHeight="1" x14ac:dyDescent="0.2">
      <c r="B190" s="174" t="s">
        <v>29</v>
      </c>
      <c r="C190" s="183" t="s">
        <v>22</v>
      </c>
      <c r="D190" s="167">
        <v>8</v>
      </c>
      <c r="E190" s="168">
        <v>8</v>
      </c>
      <c r="F190" s="168">
        <v>0</v>
      </c>
      <c r="G190" s="168">
        <v>0</v>
      </c>
      <c r="H190" s="168">
        <v>0</v>
      </c>
      <c r="I190" s="176">
        <v>0</v>
      </c>
      <c r="J190" s="176">
        <v>4</v>
      </c>
      <c r="K190" s="176">
        <v>0</v>
      </c>
      <c r="L190" s="176">
        <v>1</v>
      </c>
      <c r="M190" s="176">
        <v>0</v>
      </c>
      <c r="N190" s="176">
        <v>4</v>
      </c>
      <c r="O190" s="277">
        <v>5</v>
      </c>
      <c r="P190" s="177">
        <f t="shared" si="21"/>
        <v>8</v>
      </c>
      <c r="Q190" s="323">
        <f t="shared" si="22"/>
        <v>0</v>
      </c>
      <c r="R190" s="324">
        <f t="shared" si="23"/>
        <v>2.5</v>
      </c>
      <c r="S190" s="180" t="s">
        <v>7</v>
      </c>
      <c r="T190" s="180" t="s">
        <v>7</v>
      </c>
    </row>
    <row r="191" spans="2:20" ht="24.95" customHeight="1" x14ac:dyDescent="0.2">
      <c r="B191" s="174" t="s">
        <v>30</v>
      </c>
      <c r="C191" s="183" t="s">
        <v>22</v>
      </c>
      <c r="D191" s="167">
        <v>3</v>
      </c>
      <c r="E191" s="168">
        <v>3</v>
      </c>
      <c r="F191" s="168">
        <v>2</v>
      </c>
      <c r="G191" s="168">
        <v>1</v>
      </c>
      <c r="H191" s="168">
        <v>0</v>
      </c>
      <c r="I191" s="176">
        <v>0</v>
      </c>
      <c r="J191" s="176">
        <v>0</v>
      </c>
      <c r="K191" s="176">
        <v>0</v>
      </c>
      <c r="L191" s="176">
        <v>0</v>
      </c>
      <c r="M191" s="176">
        <v>0</v>
      </c>
      <c r="N191" s="176">
        <v>1</v>
      </c>
      <c r="O191" s="277">
        <v>0</v>
      </c>
      <c r="P191" s="177">
        <f t="shared" si="21"/>
        <v>3</v>
      </c>
      <c r="Q191" s="323">
        <f t="shared" si="22"/>
        <v>0</v>
      </c>
      <c r="R191" s="324">
        <f t="shared" si="23"/>
        <v>0.83333333333333337</v>
      </c>
      <c r="S191" s="180" t="s">
        <v>7</v>
      </c>
      <c r="T191" s="180" t="s">
        <v>7</v>
      </c>
    </row>
    <row r="192" spans="2:20" ht="24.95" customHeight="1" x14ac:dyDescent="0.2">
      <c r="B192" s="174" t="s">
        <v>31</v>
      </c>
      <c r="C192" s="183" t="s">
        <v>22</v>
      </c>
      <c r="D192" s="167">
        <v>1</v>
      </c>
      <c r="E192" s="168">
        <v>2</v>
      </c>
      <c r="F192" s="168">
        <v>1</v>
      </c>
      <c r="G192" s="168">
        <v>2</v>
      </c>
      <c r="H192" s="168">
        <v>3</v>
      </c>
      <c r="I192" s="176">
        <v>2</v>
      </c>
      <c r="J192" s="176">
        <v>1</v>
      </c>
      <c r="K192" s="176">
        <v>1</v>
      </c>
      <c r="L192" s="176">
        <v>0</v>
      </c>
      <c r="M192" s="176">
        <v>2</v>
      </c>
      <c r="N192" s="176">
        <v>1</v>
      </c>
      <c r="O192" s="277">
        <v>5</v>
      </c>
      <c r="P192" s="177">
        <f t="shared" si="21"/>
        <v>5</v>
      </c>
      <c r="Q192" s="323">
        <f t="shared" si="22"/>
        <v>0</v>
      </c>
      <c r="R192" s="324">
        <f t="shared" si="23"/>
        <v>1.75</v>
      </c>
      <c r="S192" s="180" t="s">
        <v>7</v>
      </c>
      <c r="T192" s="180" t="s">
        <v>7</v>
      </c>
    </row>
    <row r="193" spans="2:20" ht="24.95" customHeight="1" x14ac:dyDescent="0.2">
      <c r="B193" s="174" t="s">
        <v>32</v>
      </c>
      <c r="C193" s="183" t="s">
        <v>22</v>
      </c>
      <c r="D193" s="167">
        <v>1.66</v>
      </c>
      <c r="E193" s="168">
        <v>1.44</v>
      </c>
      <c r="F193" s="168">
        <v>1.02</v>
      </c>
      <c r="G193" s="168">
        <v>1.69</v>
      </c>
      <c r="H193" s="168">
        <v>1.07</v>
      </c>
      <c r="I193" s="176">
        <v>1.05</v>
      </c>
      <c r="J193" s="176">
        <v>1.31</v>
      </c>
      <c r="K193" s="176">
        <v>1.68</v>
      </c>
      <c r="L193" s="176">
        <v>1.54</v>
      </c>
      <c r="M193" s="176">
        <v>1.62</v>
      </c>
      <c r="N193" s="176">
        <v>1.69</v>
      </c>
      <c r="O193" s="277">
        <v>1.22</v>
      </c>
      <c r="P193" s="177">
        <f t="shared" si="21"/>
        <v>1.69</v>
      </c>
      <c r="Q193" s="323">
        <f t="shared" si="22"/>
        <v>1.02</v>
      </c>
      <c r="R193" s="324">
        <f t="shared" si="23"/>
        <v>1.4158333333333333</v>
      </c>
      <c r="S193" s="180" t="s">
        <v>7</v>
      </c>
      <c r="T193" s="180" t="s">
        <v>7</v>
      </c>
    </row>
    <row r="194" spans="2:20" ht="24.95" customHeight="1" x14ac:dyDescent="0.2">
      <c r="B194" s="174" t="s">
        <v>33</v>
      </c>
      <c r="C194" s="183" t="s">
        <v>22</v>
      </c>
      <c r="D194" s="167" t="s">
        <v>62</v>
      </c>
      <c r="E194" s="168">
        <v>1.0999999999999999E-2</v>
      </c>
      <c r="F194" s="168">
        <v>4.7E-2</v>
      </c>
      <c r="G194" s="168">
        <v>1.2999999999999999E-2</v>
      </c>
      <c r="H194" s="181" t="s">
        <v>62</v>
      </c>
      <c r="I194" s="181" t="s">
        <v>62</v>
      </c>
      <c r="J194" s="181" t="s">
        <v>62</v>
      </c>
      <c r="K194" s="181" t="s">
        <v>62</v>
      </c>
      <c r="L194" s="181" t="s">
        <v>62</v>
      </c>
      <c r="M194" s="181">
        <v>2.5000000000000001E-2</v>
      </c>
      <c r="N194" s="181" t="s">
        <v>62</v>
      </c>
      <c r="O194" s="281">
        <v>2.1999999999999999E-2</v>
      </c>
      <c r="P194" s="163">
        <f t="shared" si="21"/>
        <v>4.7E-2</v>
      </c>
      <c r="Q194" s="231">
        <f t="shared" si="22"/>
        <v>1.0999999999999999E-2</v>
      </c>
      <c r="R194" s="232">
        <f t="shared" si="23"/>
        <v>2.3599999999999999E-2</v>
      </c>
      <c r="S194" s="180" t="s">
        <v>7</v>
      </c>
      <c r="T194" s="180" t="s">
        <v>7</v>
      </c>
    </row>
    <row r="195" spans="2:20" ht="24.95" customHeight="1" x14ac:dyDescent="0.2">
      <c r="B195" s="174" t="s">
        <v>320</v>
      </c>
      <c r="C195" s="183" t="s">
        <v>22</v>
      </c>
      <c r="D195" s="167">
        <v>0.28999999999999998</v>
      </c>
      <c r="E195" s="168">
        <v>0.28000000000000003</v>
      </c>
      <c r="F195" s="168">
        <v>0.2</v>
      </c>
      <c r="G195" s="168">
        <v>0.27</v>
      </c>
      <c r="H195" s="168">
        <v>8.0000000000000002E-3</v>
      </c>
      <c r="I195" s="333">
        <v>0.15</v>
      </c>
      <c r="J195" s="333">
        <v>0.18</v>
      </c>
      <c r="K195" s="333">
        <v>0.22</v>
      </c>
      <c r="L195" s="333">
        <v>0.15</v>
      </c>
      <c r="M195" s="333">
        <v>0.76</v>
      </c>
      <c r="N195" s="333">
        <v>0.37</v>
      </c>
      <c r="O195" s="360">
        <v>0.22</v>
      </c>
      <c r="P195" s="195">
        <f t="shared" si="21"/>
        <v>0.76</v>
      </c>
      <c r="Q195" s="330" t="s">
        <v>62</v>
      </c>
      <c r="R195" s="331">
        <f>AVERAGE(D195:O195)</f>
        <v>0.25816666666666671</v>
      </c>
      <c r="S195" s="180">
        <v>0.5</v>
      </c>
      <c r="T195" s="198">
        <v>0</v>
      </c>
    </row>
    <row r="196" spans="2:20" ht="24.95" customHeight="1" x14ac:dyDescent="0.2">
      <c r="B196" s="174" t="s">
        <v>321</v>
      </c>
      <c r="C196" s="183" t="s">
        <v>22</v>
      </c>
      <c r="D196" s="361">
        <v>4.0000000000000001E-3</v>
      </c>
      <c r="E196" s="333">
        <v>5.0000000000000001E-3</v>
      </c>
      <c r="F196" s="333">
        <v>8.0000000000000002E-3</v>
      </c>
      <c r="G196" s="333">
        <v>5.0000000000000001E-3</v>
      </c>
      <c r="H196" s="181">
        <v>5.0000000000000001E-3</v>
      </c>
      <c r="I196" s="181">
        <v>5.0000000000000001E-3</v>
      </c>
      <c r="J196" s="181">
        <v>5.0000000000000001E-3</v>
      </c>
      <c r="K196" s="181">
        <v>1.2E-2</v>
      </c>
      <c r="L196" s="181">
        <v>8.9999999999999993E-3</v>
      </c>
      <c r="M196" s="181">
        <v>5.0000000000000001E-3</v>
      </c>
      <c r="N196" s="181">
        <v>1.4E-2</v>
      </c>
      <c r="O196" s="281">
        <v>5.0000000000000001E-3</v>
      </c>
      <c r="P196" s="195">
        <f t="shared" si="21"/>
        <v>1.4E-2</v>
      </c>
      <c r="Q196" s="330">
        <f>MIN(D196:O196)</f>
        <v>4.0000000000000001E-3</v>
      </c>
      <c r="R196" s="331">
        <f>AVERAGE(D196:O196)</f>
        <v>6.8333333333333336E-3</v>
      </c>
      <c r="S196" s="199">
        <v>5</v>
      </c>
      <c r="T196" s="198">
        <v>0.01</v>
      </c>
    </row>
    <row r="197" spans="2:20" ht="24.95" customHeight="1" x14ac:dyDescent="0.2">
      <c r="B197" s="174" t="s">
        <v>34</v>
      </c>
      <c r="C197" s="183" t="s">
        <v>22</v>
      </c>
      <c r="D197" s="167">
        <v>0.7</v>
      </c>
      <c r="E197" s="168">
        <v>0.56000000000000005</v>
      </c>
      <c r="F197" s="168">
        <v>0.3</v>
      </c>
      <c r="G197" s="168">
        <v>0.4</v>
      </c>
      <c r="H197" s="168">
        <v>0.4</v>
      </c>
      <c r="I197" s="333">
        <v>0.4</v>
      </c>
      <c r="J197" s="333">
        <v>0.8</v>
      </c>
      <c r="K197" s="333">
        <v>0.3</v>
      </c>
      <c r="L197" s="333">
        <v>0.2</v>
      </c>
      <c r="M197" s="362">
        <v>0.2</v>
      </c>
      <c r="N197" s="333">
        <v>0.8</v>
      </c>
      <c r="O197" s="360">
        <v>0.2</v>
      </c>
      <c r="P197" s="195">
        <f>MAX(D197:O197)</f>
        <v>0.8</v>
      </c>
      <c r="Q197" s="330">
        <f>MIN(D197:O197)</f>
        <v>0.2</v>
      </c>
      <c r="R197" s="331">
        <f>AVERAGE(D197:O197)</f>
        <v>0.4383333333333333</v>
      </c>
      <c r="S197" s="180" t="s">
        <v>7</v>
      </c>
      <c r="T197" s="198">
        <v>0.01</v>
      </c>
    </row>
    <row r="198" spans="2:20" ht="24.95" customHeight="1" x14ac:dyDescent="0.2">
      <c r="B198" s="174" t="s">
        <v>35</v>
      </c>
      <c r="C198" s="183" t="s">
        <v>22</v>
      </c>
      <c r="D198" s="182">
        <v>4.0000000000000001E-3</v>
      </c>
      <c r="E198" s="181">
        <v>1.4E-2</v>
      </c>
      <c r="F198" s="181">
        <v>0.03</v>
      </c>
      <c r="G198" s="169">
        <v>0.04</v>
      </c>
      <c r="H198" s="168">
        <v>0.03</v>
      </c>
      <c r="I198" s="169">
        <v>0.02</v>
      </c>
      <c r="J198" s="169">
        <v>0.08</v>
      </c>
      <c r="K198" s="169">
        <v>0.1</v>
      </c>
      <c r="L198" s="169">
        <v>7.0000000000000007E-2</v>
      </c>
      <c r="M198" s="169">
        <v>0.03</v>
      </c>
      <c r="N198" s="169">
        <v>0.1</v>
      </c>
      <c r="O198" s="275">
        <v>0.03</v>
      </c>
      <c r="P198" s="195">
        <f t="shared" si="21"/>
        <v>0.1</v>
      </c>
      <c r="Q198" s="330">
        <f t="shared" si="22"/>
        <v>4.0000000000000001E-3</v>
      </c>
      <c r="R198" s="331">
        <f>AVERAGE(D198:O198)</f>
        <v>4.5666666666666661E-2</v>
      </c>
      <c r="S198" s="166" t="s">
        <v>6</v>
      </c>
      <c r="T198" s="180" t="s">
        <v>7</v>
      </c>
    </row>
    <row r="199" spans="2:20" ht="24.95" customHeight="1" x14ac:dyDescent="0.2">
      <c r="B199" s="174" t="s">
        <v>36</v>
      </c>
      <c r="C199" s="183" t="s">
        <v>22</v>
      </c>
      <c r="D199" s="167">
        <v>30.4</v>
      </c>
      <c r="E199" s="168">
        <v>34.200000000000003</v>
      </c>
      <c r="F199" s="333">
        <v>29.6</v>
      </c>
      <c r="G199" s="181">
        <v>32</v>
      </c>
      <c r="H199" s="168">
        <v>29.2</v>
      </c>
      <c r="I199" s="181">
        <v>28.8</v>
      </c>
      <c r="J199" s="181">
        <v>30</v>
      </c>
      <c r="K199" s="181">
        <v>21</v>
      </c>
      <c r="L199" s="181">
        <v>29.7</v>
      </c>
      <c r="M199" s="181">
        <v>33.4</v>
      </c>
      <c r="N199" s="181">
        <v>26.2</v>
      </c>
      <c r="O199" s="281">
        <v>25.4</v>
      </c>
      <c r="P199" s="195">
        <f t="shared" si="21"/>
        <v>34.200000000000003</v>
      </c>
      <c r="Q199" s="330">
        <f t="shared" si="22"/>
        <v>21</v>
      </c>
      <c r="R199" s="331">
        <f t="shared" si="23"/>
        <v>29.158333333333328</v>
      </c>
      <c r="S199" s="166" t="s">
        <v>6</v>
      </c>
      <c r="T199" s="180" t="s">
        <v>7</v>
      </c>
    </row>
    <row r="200" spans="2:20" ht="24.95" customHeight="1" x14ac:dyDescent="0.2">
      <c r="B200" s="174" t="s">
        <v>37</v>
      </c>
      <c r="C200" s="183" t="s">
        <v>22</v>
      </c>
      <c r="D200" s="167">
        <v>0.44</v>
      </c>
      <c r="E200" s="168">
        <v>0.26</v>
      </c>
      <c r="F200" s="168">
        <v>0.82</v>
      </c>
      <c r="G200" s="169">
        <v>0.23</v>
      </c>
      <c r="H200" s="168">
        <v>0.18</v>
      </c>
      <c r="I200" s="169">
        <v>0.2</v>
      </c>
      <c r="J200" s="169">
        <v>0.18</v>
      </c>
      <c r="K200" s="169">
        <v>0.26</v>
      </c>
      <c r="L200" s="169">
        <v>0.23</v>
      </c>
      <c r="M200" s="169">
        <v>0.33</v>
      </c>
      <c r="N200" s="169">
        <v>0.36</v>
      </c>
      <c r="O200" s="275">
        <v>0.24</v>
      </c>
      <c r="P200" s="163">
        <f t="shared" si="21"/>
        <v>0.82</v>
      </c>
      <c r="Q200" s="231">
        <f t="shared" si="22"/>
        <v>0.18</v>
      </c>
      <c r="R200" s="232">
        <f t="shared" si="23"/>
        <v>0.31083333333333335</v>
      </c>
      <c r="S200" s="180" t="s">
        <v>7</v>
      </c>
      <c r="T200" s="180" t="s">
        <v>7</v>
      </c>
    </row>
    <row r="201" spans="2:20" ht="24.95" customHeight="1" x14ac:dyDescent="0.2">
      <c r="B201" s="174" t="s">
        <v>38</v>
      </c>
      <c r="C201" s="183" t="s">
        <v>22</v>
      </c>
      <c r="D201" s="167">
        <v>0.27</v>
      </c>
      <c r="E201" s="168">
        <v>0.34</v>
      </c>
      <c r="F201" s="168">
        <v>0.23</v>
      </c>
      <c r="G201" s="168">
        <v>0.18</v>
      </c>
      <c r="H201" s="168">
        <v>0.13</v>
      </c>
      <c r="I201" s="181">
        <v>0.16</v>
      </c>
      <c r="J201" s="181">
        <v>0.08</v>
      </c>
      <c r="K201" s="181">
        <v>0.17</v>
      </c>
      <c r="L201" s="181">
        <v>0.16</v>
      </c>
      <c r="M201" s="181">
        <v>0.1</v>
      </c>
      <c r="N201" s="181">
        <v>0.13</v>
      </c>
      <c r="O201" s="281">
        <v>0.19</v>
      </c>
      <c r="P201" s="163">
        <f t="shared" si="21"/>
        <v>0.34</v>
      </c>
      <c r="Q201" s="231">
        <f t="shared" si="22"/>
        <v>0.08</v>
      </c>
      <c r="R201" s="232">
        <f t="shared" si="23"/>
        <v>0.17833333333333332</v>
      </c>
      <c r="S201" s="180" t="s">
        <v>7</v>
      </c>
      <c r="T201" s="180" t="s">
        <v>7</v>
      </c>
    </row>
    <row r="202" spans="2:20" ht="24.95" customHeight="1" x14ac:dyDescent="0.2">
      <c r="B202" s="174" t="s">
        <v>39</v>
      </c>
      <c r="C202" s="183" t="s">
        <v>22</v>
      </c>
      <c r="D202" s="167">
        <v>0.04</v>
      </c>
      <c r="E202" s="168">
        <v>0.04</v>
      </c>
      <c r="F202" s="168">
        <v>0.13</v>
      </c>
      <c r="G202" s="168">
        <v>0.12</v>
      </c>
      <c r="H202" s="181">
        <v>0.1</v>
      </c>
      <c r="I202" s="181">
        <v>0.09</v>
      </c>
      <c r="J202" s="181">
        <v>0.1</v>
      </c>
      <c r="K202" s="181">
        <v>0.09</v>
      </c>
      <c r="L202" s="181">
        <v>0.06</v>
      </c>
      <c r="M202" s="181">
        <v>0.12</v>
      </c>
      <c r="N202" s="181">
        <v>0.11</v>
      </c>
      <c r="O202" s="281">
        <v>0.12</v>
      </c>
      <c r="P202" s="163">
        <f t="shared" si="21"/>
        <v>0.13</v>
      </c>
      <c r="Q202" s="231">
        <f t="shared" si="22"/>
        <v>0.04</v>
      </c>
      <c r="R202" s="232">
        <f t="shared" si="23"/>
        <v>9.3333333333333338E-2</v>
      </c>
      <c r="S202" s="180" t="s">
        <v>7</v>
      </c>
      <c r="T202" s="180" t="s">
        <v>7</v>
      </c>
    </row>
    <row r="203" spans="2:20" ht="24.95" customHeight="1" x14ac:dyDescent="0.2">
      <c r="B203" s="174" t="s">
        <v>40</v>
      </c>
      <c r="C203" s="183" t="s">
        <v>22</v>
      </c>
      <c r="D203" s="167">
        <v>6.24</v>
      </c>
      <c r="E203" s="168">
        <v>6.84</v>
      </c>
      <c r="F203" s="168">
        <v>5.28</v>
      </c>
      <c r="G203" s="168">
        <v>6.96</v>
      </c>
      <c r="H203" s="168">
        <v>6.96</v>
      </c>
      <c r="I203" s="181">
        <v>4.32</v>
      </c>
      <c r="J203" s="181">
        <v>6</v>
      </c>
      <c r="K203" s="181">
        <v>7.56</v>
      </c>
      <c r="L203" s="181">
        <v>5.47</v>
      </c>
      <c r="M203" s="181">
        <v>3.72</v>
      </c>
      <c r="N203" s="181">
        <v>6.12</v>
      </c>
      <c r="O203" s="281">
        <v>5.64</v>
      </c>
      <c r="P203" s="163">
        <f t="shared" si="21"/>
        <v>7.56</v>
      </c>
      <c r="Q203" s="231">
        <f t="shared" si="22"/>
        <v>3.72</v>
      </c>
      <c r="R203" s="232">
        <f t="shared" si="23"/>
        <v>5.9258333333333333</v>
      </c>
      <c r="S203" s="204">
        <v>1</v>
      </c>
      <c r="T203" s="204" t="s">
        <v>6</v>
      </c>
    </row>
    <row r="204" spans="2:20" ht="24.95" customHeight="1" x14ac:dyDescent="0.2">
      <c r="B204" s="174" t="s">
        <v>323</v>
      </c>
      <c r="C204" s="183" t="s">
        <v>22</v>
      </c>
      <c r="D204" s="167" t="s">
        <v>7</v>
      </c>
      <c r="E204" s="168" t="s">
        <v>62</v>
      </c>
      <c r="F204" s="168" t="s">
        <v>7</v>
      </c>
      <c r="G204" s="168" t="s">
        <v>7</v>
      </c>
      <c r="H204" s="168" t="s">
        <v>62</v>
      </c>
      <c r="I204" s="181" t="s">
        <v>7</v>
      </c>
      <c r="J204" s="181" t="s">
        <v>7</v>
      </c>
      <c r="K204" s="181">
        <v>3.0000000000000001E-5</v>
      </c>
      <c r="L204" s="181" t="s">
        <v>7</v>
      </c>
      <c r="M204" s="181" t="s">
        <v>7</v>
      </c>
      <c r="N204" s="181" t="s">
        <v>62</v>
      </c>
      <c r="O204" s="281" t="s">
        <v>7</v>
      </c>
      <c r="P204" s="163">
        <f t="shared" si="21"/>
        <v>3.0000000000000001E-5</v>
      </c>
      <c r="Q204" s="231">
        <f t="shared" si="22"/>
        <v>3.0000000000000001E-5</v>
      </c>
      <c r="R204" s="232">
        <f t="shared" si="23"/>
        <v>3.0000000000000001E-5</v>
      </c>
      <c r="S204" s="180" t="s">
        <v>7</v>
      </c>
      <c r="T204" s="180" t="s">
        <v>7</v>
      </c>
    </row>
    <row r="205" spans="2:20" ht="24.95" customHeight="1" x14ac:dyDescent="0.2">
      <c r="B205" s="205" t="s">
        <v>354</v>
      </c>
      <c r="C205" s="183" t="s">
        <v>22</v>
      </c>
      <c r="D205" s="334" t="s">
        <v>7</v>
      </c>
      <c r="E205" s="335" t="s">
        <v>7</v>
      </c>
      <c r="F205" s="335" t="s">
        <v>7</v>
      </c>
      <c r="G205" s="335" t="s">
        <v>7</v>
      </c>
      <c r="H205" s="335" t="s">
        <v>7</v>
      </c>
      <c r="I205" s="335" t="s">
        <v>7</v>
      </c>
      <c r="J205" s="335" t="s">
        <v>7</v>
      </c>
      <c r="K205" s="335" t="s">
        <v>7</v>
      </c>
      <c r="L205" s="335" t="s">
        <v>7</v>
      </c>
      <c r="M205" s="335" t="s">
        <v>7</v>
      </c>
      <c r="N205" s="335" t="s">
        <v>7</v>
      </c>
      <c r="O205" s="336" t="s">
        <v>7</v>
      </c>
      <c r="P205" s="208" t="s">
        <v>7</v>
      </c>
      <c r="Q205" s="337" t="s">
        <v>7</v>
      </c>
      <c r="R205" s="338" t="s">
        <v>7</v>
      </c>
      <c r="S205" s="180">
        <v>2E-3</v>
      </c>
      <c r="T205" s="180">
        <v>1.0000000000000001E-5</v>
      </c>
    </row>
    <row r="206" spans="2:20" ht="24.95" customHeight="1" x14ac:dyDescent="0.2">
      <c r="B206" s="205" t="s">
        <v>326</v>
      </c>
      <c r="C206" s="183" t="s">
        <v>22</v>
      </c>
      <c r="D206" s="339" t="s">
        <v>7</v>
      </c>
      <c r="E206" s="335" t="s">
        <v>325</v>
      </c>
      <c r="F206" s="288" t="s">
        <v>7</v>
      </c>
      <c r="G206" s="288" t="s">
        <v>7</v>
      </c>
      <c r="H206" s="335" t="s">
        <v>62</v>
      </c>
      <c r="I206" s="288" t="s">
        <v>7</v>
      </c>
      <c r="J206" s="288" t="s">
        <v>7</v>
      </c>
      <c r="K206" s="335" t="s">
        <v>325</v>
      </c>
      <c r="L206" s="288" t="s">
        <v>7</v>
      </c>
      <c r="M206" s="288" t="s">
        <v>7</v>
      </c>
      <c r="N206" s="335" t="s">
        <v>325</v>
      </c>
      <c r="O206" s="340" t="s">
        <v>7</v>
      </c>
      <c r="P206" s="208" t="s">
        <v>325</v>
      </c>
      <c r="Q206" s="337" t="s">
        <v>62</v>
      </c>
      <c r="R206" s="338" t="s">
        <v>325</v>
      </c>
      <c r="S206" s="180">
        <v>0.1</v>
      </c>
      <c r="T206" s="180">
        <v>0.01</v>
      </c>
    </row>
    <row r="207" spans="2:20" ht="24.95" customHeight="1" x14ac:dyDescent="0.2">
      <c r="B207" s="205" t="s">
        <v>327</v>
      </c>
      <c r="C207" s="183" t="s">
        <v>22</v>
      </c>
      <c r="D207" s="339" t="s">
        <v>7</v>
      </c>
      <c r="E207" s="288" t="s">
        <v>62</v>
      </c>
      <c r="F207" s="288" t="s">
        <v>7</v>
      </c>
      <c r="G207" s="288" t="s">
        <v>7</v>
      </c>
      <c r="H207" s="335" t="s">
        <v>62</v>
      </c>
      <c r="I207" s="288" t="s">
        <v>7</v>
      </c>
      <c r="J207" s="288" t="s">
        <v>7</v>
      </c>
      <c r="K207" s="335" t="s">
        <v>62</v>
      </c>
      <c r="L207" s="288" t="s">
        <v>7</v>
      </c>
      <c r="M207" s="288" t="s">
        <v>7</v>
      </c>
      <c r="N207" s="333" t="s">
        <v>62</v>
      </c>
      <c r="O207" s="340" t="s">
        <v>7</v>
      </c>
      <c r="P207" s="208" t="s">
        <v>62</v>
      </c>
      <c r="Q207" s="337" t="s">
        <v>62</v>
      </c>
      <c r="R207" s="338" t="s">
        <v>62</v>
      </c>
      <c r="S207" s="199">
        <v>1</v>
      </c>
      <c r="T207" s="211">
        <v>1E-3</v>
      </c>
    </row>
    <row r="208" spans="2:20" ht="24.95" customHeight="1" x14ac:dyDescent="0.2">
      <c r="B208" s="205" t="s">
        <v>328</v>
      </c>
      <c r="C208" s="183" t="s">
        <v>22</v>
      </c>
      <c r="D208" s="167">
        <v>3.2000000000000003E-4</v>
      </c>
      <c r="E208" s="168">
        <v>4.4000000000000002E-4</v>
      </c>
      <c r="F208" s="335">
        <v>7.2999999999999996E-4</v>
      </c>
      <c r="G208" s="335">
        <v>5.9000000000000003E-4</v>
      </c>
      <c r="H208" s="335">
        <v>7.9000000000000001E-4</v>
      </c>
      <c r="I208" s="335">
        <v>3.5E-4</v>
      </c>
      <c r="J208" s="335">
        <v>5.9999999999999995E-4</v>
      </c>
      <c r="K208" s="335">
        <v>3.6000000000000002E-4</v>
      </c>
      <c r="L208" s="335">
        <v>4.8000000000000001E-4</v>
      </c>
      <c r="M208" s="335" t="s">
        <v>62</v>
      </c>
      <c r="N208" s="335">
        <v>2.4000000000000001E-4</v>
      </c>
      <c r="O208" s="336">
        <v>2.1000000000000001E-4</v>
      </c>
      <c r="P208" s="208">
        <f>MAX(D208:O208)</f>
        <v>7.9000000000000001E-4</v>
      </c>
      <c r="Q208" s="337" t="s">
        <v>62</v>
      </c>
      <c r="R208" s="338">
        <f>AVERAGE(D208:O208)</f>
        <v>4.6454545454545452E-4</v>
      </c>
      <c r="S208" s="180">
        <v>0.05</v>
      </c>
      <c r="T208" s="180">
        <v>2E-3</v>
      </c>
    </row>
    <row r="209" spans="2:20" ht="24.95" customHeight="1" x14ac:dyDescent="0.2">
      <c r="B209" s="205" t="s">
        <v>360</v>
      </c>
      <c r="C209" s="183" t="s">
        <v>22</v>
      </c>
      <c r="D209" s="339" t="s">
        <v>7</v>
      </c>
      <c r="E209" s="168">
        <v>6.0000000000000002E-5</v>
      </c>
      <c r="F209" s="288" t="s">
        <v>7</v>
      </c>
      <c r="G209" s="335" t="s">
        <v>7</v>
      </c>
      <c r="H209" s="335">
        <v>4.0000000000000003E-5</v>
      </c>
      <c r="I209" s="335" t="s">
        <v>7</v>
      </c>
      <c r="J209" s="335" t="s">
        <v>7</v>
      </c>
      <c r="K209" s="335">
        <v>4.0000000000000002E-4</v>
      </c>
      <c r="L209" s="335" t="s">
        <v>7</v>
      </c>
      <c r="M209" s="335" t="s">
        <v>7</v>
      </c>
      <c r="N209" s="335">
        <v>8.7000000000000001E-4</v>
      </c>
      <c r="O209" s="340" t="s">
        <v>7</v>
      </c>
      <c r="P209" s="208">
        <f>MAX(D209:O209)</f>
        <v>8.7000000000000001E-4</v>
      </c>
      <c r="Q209" s="337">
        <f>MIN(D209:O209)</f>
        <v>4.0000000000000003E-5</v>
      </c>
      <c r="R209" s="338">
        <f>AVERAGE(D209:O209)</f>
        <v>3.4250000000000003E-4</v>
      </c>
      <c r="S209" s="180">
        <v>0.05</v>
      </c>
      <c r="T209" s="180">
        <v>2E-3</v>
      </c>
    </row>
    <row r="210" spans="2:20" ht="24.95" customHeight="1" x14ac:dyDescent="0.2">
      <c r="B210" s="205" t="s">
        <v>361</v>
      </c>
      <c r="C210" s="183" t="s">
        <v>22</v>
      </c>
      <c r="D210" s="334" t="s">
        <v>7</v>
      </c>
      <c r="E210" s="288" t="s">
        <v>62</v>
      </c>
      <c r="F210" s="335" t="s">
        <v>7</v>
      </c>
      <c r="G210" s="192" t="s">
        <v>7</v>
      </c>
      <c r="H210" s="335" t="s">
        <v>62</v>
      </c>
      <c r="I210" s="192" t="s">
        <v>7</v>
      </c>
      <c r="J210" s="192" t="s">
        <v>7</v>
      </c>
      <c r="K210" s="335" t="s">
        <v>62</v>
      </c>
      <c r="L210" s="192" t="s">
        <v>7</v>
      </c>
      <c r="M210" s="192" t="s">
        <v>7</v>
      </c>
      <c r="N210" s="335" t="s">
        <v>62</v>
      </c>
      <c r="O210" s="336" t="s">
        <v>7</v>
      </c>
      <c r="P210" s="214" t="s">
        <v>62</v>
      </c>
      <c r="Q210" s="337" t="s">
        <v>62</v>
      </c>
      <c r="R210" s="342" t="s">
        <v>62</v>
      </c>
      <c r="S210" s="180">
        <v>5.0000000000000001E-3</v>
      </c>
      <c r="T210" s="180">
        <v>2.0000000000000001E-4</v>
      </c>
    </row>
    <row r="211" spans="2:20" ht="24.95" customHeight="1" x14ac:dyDescent="0.2">
      <c r="B211" s="216" t="s">
        <v>331</v>
      </c>
      <c r="C211" s="217" t="s">
        <v>22</v>
      </c>
      <c r="D211" s="334" t="s">
        <v>7</v>
      </c>
      <c r="E211" s="168">
        <v>3.79</v>
      </c>
      <c r="F211" s="335" t="s">
        <v>7</v>
      </c>
      <c r="G211" s="288" t="s">
        <v>7</v>
      </c>
      <c r="H211" s="181">
        <v>2.2799999999999998</v>
      </c>
      <c r="I211" s="288" t="s">
        <v>7</v>
      </c>
      <c r="J211" s="288" t="s">
        <v>7</v>
      </c>
      <c r="K211" s="181">
        <v>1</v>
      </c>
      <c r="L211" s="288" t="s">
        <v>7</v>
      </c>
      <c r="M211" s="288" t="s">
        <v>7</v>
      </c>
      <c r="N211" s="181">
        <v>2.76</v>
      </c>
      <c r="O211" s="336" t="s">
        <v>7</v>
      </c>
      <c r="P211" s="163">
        <f t="shared" ref="P211:P225" si="24">MAX(D211:O211)</f>
        <v>3.79</v>
      </c>
      <c r="Q211" s="231">
        <f>MIN(D211:O211)</f>
        <v>1</v>
      </c>
      <c r="R211" s="232">
        <f t="shared" ref="R211:R225" si="25">AVERAGE(D211:O211)</f>
        <v>2.4575</v>
      </c>
      <c r="S211" s="222" t="s">
        <v>6</v>
      </c>
      <c r="T211" s="222" t="s">
        <v>6</v>
      </c>
    </row>
    <row r="212" spans="2:20" ht="24.95" customHeight="1" x14ac:dyDescent="0.2">
      <c r="B212" s="216" t="s">
        <v>332</v>
      </c>
      <c r="C212" s="217" t="s">
        <v>22</v>
      </c>
      <c r="D212" s="334" t="s">
        <v>7</v>
      </c>
      <c r="E212" s="168">
        <v>1.88</v>
      </c>
      <c r="F212" s="335" t="s">
        <v>7</v>
      </c>
      <c r="G212" s="288" t="s">
        <v>7</v>
      </c>
      <c r="H212" s="181">
        <v>1.42</v>
      </c>
      <c r="I212" s="288" t="s">
        <v>7</v>
      </c>
      <c r="J212" s="288" t="s">
        <v>7</v>
      </c>
      <c r="K212" s="181">
        <v>1.57</v>
      </c>
      <c r="L212" s="288" t="s">
        <v>7</v>
      </c>
      <c r="M212" s="288" t="s">
        <v>7</v>
      </c>
      <c r="N212" s="181">
        <v>1.92</v>
      </c>
      <c r="O212" s="336" t="s">
        <v>7</v>
      </c>
      <c r="P212" s="163">
        <f t="shared" si="24"/>
        <v>1.92</v>
      </c>
      <c r="Q212" s="231">
        <f>MIN(D212:O212)</f>
        <v>1.42</v>
      </c>
      <c r="R212" s="232">
        <f t="shared" si="25"/>
        <v>1.6975</v>
      </c>
      <c r="S212" s="222" t="s">
        <v>6</v>
      </c>
      <c r="T212" s="222">
        <v>8.0000000000000002E-3</v>
      </c>
    </row>
    <row r="213" spans="2:20" ht="24.95" customHeight="1" x14ac:dyDescent="0.2">
      <c r="B213" s="174" t="s">
        <v>41</v>
      </c>
      <c r="C213" s="183" t="s">
        <v>22</v>
      </c>
      <c r="D213" s="343">
        <v>2</v>
      </c>
      <c r="E213" s="169">
        <v>1.4</v>
      </c>
      <c r="F213" s="169">
        <v>1.3</v>
      </c>
      <c r="G213" s="169">
        <v>1.5</v>
      </c>
      <c r="H213" s="169">
        <v>1.4</v>
      </c>
      <c r="I213" s="169">
        <v>1.3</v>
      </c>
      <c r="J213" s="169">
        <v>1.3</v>
      </c>
      <c r="K213" s="169">
        <v>1.4</v>
      </c>
      <c r="L213" s="169">
        <v>1.4</v>
      </c>
      <c r="M213" s="169">
        <v>1.61</v>
      </c>
      <c r="N213" s="169">
        <v>1.5</v>
      </c>
      <c r="O213" s="275">
        <v>1.1000000000000001</v>
      </c>
      <c r="P213" s="171">
        <f t="shared" si="24"/>
        <v>2</v>
      </c>
      <c r="Q213" s="224">
        <f t="shared" ref="Q213:Q222" si="26">MIN(D213:O213)</f>
        <v>1.1000000000000001</v>
      </c>
      <c r="R213" s="225">
        <f t="shared" si="25"/>
        <v>1.4341666666666668</v>
      </c>
      <c r="S213" s="226" t="s">
        <v>6</v>
      </c>
      <c r="T213" s="204" t="s">
        <v>6</v>
      </c>
    </row>
    <row r="214" spans="2:20" ht="24.95" customHeight="1" x14ac:dyDescent="0.2">
      <c r="B214" s="174" t="s">
        <v>333</v>
      </c>
      <c r="C214" s="175" t="s">
        <v>22</v>
      </c>
      <c r="D214" s="203">
        <v>1.3</v>
      </c>
      <c r="E214" s="203">
        <v>1.1000000000000001</v>
      </c>
      <c r="F214" s="203">
        <v>1.1000000000000001</v>
      </c>
      <c r="G214" s="203">
        <v>0.9</v>
      </c>
      <c r="H214" s="203">
        <v>1</v>
      </c>
      <c r="I214" s="203">
        <v>1</v>
      </c>
      <c r="J214" s="203">
        <v>1.2</v>
      </c>
      <c r="K214" s="203">
        <v>1.2</v>
      </c>
      <c r="L214" s="203">
        <v>1</v>
      </c>
      <c r="M214" s="203">
        <v>1</v>
      </c>
      <c r="N214" s="203">
        <v>1</v>
      </c>
      <c r="O214" s="203">
        <v>0.8</v>
      </c>
      <c r="P214" s="171">
        <f t="shared" si="24"/>
        <v>1.3</v>
      </c>
      <c r="Q214" s="224">
        <f>MIN(D214:O214)</f>
        <v>0.8</v>
      </c>
      <c r="R214" s="225">
        <f t="shared" si="25"/>
        <v>1.05</v>
      </c>
      <c r="S214" s="226"/>
      <c r="T214" s="226"/>
    </row>
    <row r="215" spans="2:20" ht="24.95" customHeight="1" x14ac:dyDescent="0.2">
      <c r="B215" s="174" t="s">
        <v>42</v>
      </c>
      <c r="C215" s="175" t="s">
        <v>22</v>
      </c>
      <c r="D215" s="227">
        <v>3.9899999999999998E-2</v>
      </c>
      <c r="E215" s="193">
        <v>2.76E-2</v>
      </c>
      <c r="F215" s="193">
        <v>2.5700000000000001E-2</v>
      </c>
      <c r="G215" s="227">
        <v>2.5000000000000001E-2</v>
      </c>
      <c r="H215" s="227">
        <v>2.3400000000000001E-2</v>
      </c>
      <c r="I215" s="227">
        <v>2.5700000000000001E-2</v>
      </c>
      <c r="J215" s="227">
        <v>2.8199999999999999E-2</v>
      </c>
      <c r="K215" s="227">
        <v>3.8600000000000002E-2</v>
      </c>
      <c r="L215" s="227">
        <v>3.6400000000000002E-2</v>
      </c>
      <c r="M215" s="227">
        <v>2.93E-2</v>
      </c>
      <c r="N215" s="227">
        <v>3.85E-2</v>
      </c>
      <c r="O215" s="227">
        <v>1.1599999999999999E-2</v>
      </c>
      <c r="P215" s="228">
        <f t="shared" si="24"/>
        <v>3.9899999999999998E-2</v>
      </c>
      <c r="Q215" s="229">
        <f>MIN(D215:O215)</f>
        <v>1.1599999999999999E-2</v>
      </c>
      <c r="R215" s="230">
        <f t="shared" si="25"/>
        <v>2.9158333333333331E-2</v>
      </c>
      <c r="S215" s="226"/>
      <c r="T215" s="226"/>
    </row>
    <row r="216" spans="2:20" ht="24.95" customHeight="1" x14ac:dyDescent="0.2">
      <c r="B216" s="174" t="s">
        <v>43</v>
      </c>
      <c r="C216" s="175" t="s">
        <v>44</v>
      </c>
      <c r="D216" s="192">
        <v>3.07</v>
      </c>
      <c r="E216" s="193">
        <v>2.5099999999999998</v>
      </c>
      <c r="F216" s="193">
        <v>2.34</v>
      </c>
      <c r="G216" s="193">
        <v>2.78</v>
      </c>
      <c r="H216" s="192">
        <v>2.34</v>
      </c>
      <c r="I216" s="192">
        <v>2.57</v>
      </c>
      <c r="J216" s="192">
        <v>2.35</v>
      </c>
      <c r="K216" s="192">
        <v>3.22</v>
      </c>
      <c r="L216" s="192">
        <v>3.64</v>
      </c>
      <c r="M216" s="192">
        <v>2.93</v>
      </c>
      <c r="N216" s="192">
        <v>3.85</v>
      </c>
      <c r="O216" s="192">
        <v>1.45</v>
      </c>
      <c r="P216" s="163">
        <f t="shared" si="24"/>
        <v>3.85</v>
      </c>
      <c r="Q216" s="231">
        <f>MIN(D216:O216)</f>
        <v>1.45</v>
      </c>
      <c r="R216" s="232">
        <f t="shared" si="25"/>
        <v>2.7541666666666669</v>
      </c>
      <c r="S216" s="226"/>
      <c r="T216" s="226"/>
    </row>
    <row r="217" spans="2:20" ht="24.95" customHeight="1" x14ac:dyDescent="0.2">
      <c r="B217" s="191" t="s">
        <v>335</v>
      </c>
      <c r="C217" s="183" t="s">
        <v>22</v>
      </c>
      <c r="D217" s="182">
        <v>6.58</v>
      </c>
      <c r="E217" s="181">
        <v>6.6</v>
      </c>
      <c r="F217" s="181">
        <v>7.9</v>
      </c>
      <c r="G217" s="181">
        <v>7.5</v>
      </c>
      <c r="H217" s="181">
        <v>6.9</v>
      </c>
      <c r="I217" s="181">
        <v>7.1</v>
      </c>
      <c r="J217" s="181">
        <v>7</v>
      </c>
      <c r="K217" s="181">
        <v>6.1</v>
      </c>
      <c r="L217" s="181">
        <v>6.8</v>
      </c>
      <c r="M217" s="181">
        <v>7.4</v>
      </c>
      <c r="N217" s="181">
        <v>6.6</v>
      </c>
      <c r="O217" s="281">
        <v>7.08</v>
      </c>
      <c r="P217" s="171">
        <f t="shared" si="24"/>
        <v>7.9</v>
      </c>
      <c r="Q217" s="224">
        <f t="shared" si="26"/>
        <v>6.1</v>
      </c>
      <c r="R217" s="225">
        <f t="shared" si="25"/>
        <v>6.963333333333332</v>
      </c>
      <c r="S217" s="204" t="s">
        <v>46</v>
      </c>
      <c r="T217" s="204" t="s">
        <v>6</v>
      </c>
    </row>
    <row r="218" spans="2:20" ht="24.95" customHeight="1" x14ac:dyDescent="0.2">
      <c r="B218" s="174" t="s">
        <v>47</v>
      </c>
      <c r="C218" s="183" t="s">
        <v>22</v>
      </c>
      <c r="D218" s="167">
        <v>0.4</v>
      </c>
      <c r="E218" s="168">
        <v>0.5</v>
      </c>
      <c r="F218" s="168">
        <v>0.6</v>
      </c>
      <c r="G218" s="169">
        <v>1</v>
      </c>
      <c r="H218" s="169">
        <v>1.2</v>
      </c>
      <c r="I218" s="169">
        <v>1.6</v>
      </c>
      <c r="J218" s="169">
        <v>1.3</v>
      </c>
      <c r="K218" s="169">
        <v>0.7</v>
      </c>
      <c r="L218" s="169">
        <v>2.4</v>
      </c>
      <c r="M218" s="169">
        <v>1.4</v>
      </c>
      <c r="N218" s="169">
        <v>0.8</v>
      </c>
      <c r="O218" s="275">
        <v>1.1000000000000001</v>
      </c>
      <c r="P218" s="171">
        <f t="shared" si="24"/>
        <v>2.4</v>
      </c>
      <c r="Q218" s="224">
        <f t="shared" si="26"/>
        <v>0.4</v>
      </c>
      <c r="R218" s="225">
        <f t="shared" si="25"/>
        <v>1.0833333333333335</v>
      </c>
      <c r="S218" s="204" t="s">
        <v>48</v>
      </c>
      <c r="T218" s="235" t="s">
        <v>6</v>
      </c>
    </row>
    <row r="219" spans="2:20" ht="24.95" customHeight="1" x14ac:dyDescent="0.2">
      <c r="B219" s="236" t="s">
        <v>49</v>
      </c>
      <c r="C219" s="322" t="s">
        <v>50</v>
      </c>
      <c r="D219" s="344">
        <v>1203.3</v>
      </c>
      <c r="E219" s="295">
        <v>1732.9</v>
      </c>
      <c r="F219" s="295">
        <v>1732.9</v>
      </c>
      <c r="G219" s="295">
        <v>1986.3</v>
      </c>
      <c r="H219" s="295">
        <v>2419.6</v>
      </c>
      <c r="I219" s="295">
        <v>3448</v>
      </c>
      <c r="J219" s="295">
        <v>627</v>
      </c>
      <c r="K219" s="295">
        <v>24196</v>
      </c>
      <c r="L219" s="295">
        <v>1396</v>
      </c>
      <c r="M219" s="295">
        <v>24196</v>
      </c>
      <c r="N219" s="295">
        <v>5650</v>
      </c>
      <c r="O219" s="345">
        <v>1119</v>
      </c>
      <c r="P219" s="238">
        <f t="shared" si="24"/>
        <v>24196</v>
      </c>
      <c r="Q219" s="302">
        <f t="shared" si="26"/>
        <v>627</v>
      </c>
      <c r="R219" s="303">
        <f t="shared" si="25"/>
        <v>5808.916666666667</v>
      </c>
      <c r="S219" s="235" t="s">
        <v>51</v>
      </c>
      <c r="T219" s="235" t="s">
        <v>6</v>
      </c>
    </row>
    <row r="220" spans="2:20" ht="24.95" customHeight="1" x14ac:dyDescent="0.2">
      <c r="B220" s="236" t="s">
        <v>52</v>
      </c>
      <c r="C220" s="183" t="s">
        <v>50</v>
      </c>
      <c r="D220" s="344">
        <v>45.5</v>
      </c>
      <c r="E220" s="295">
        <v>122.3</v>
      </c>
      <c r="F220" s="295">
        <v>235.9</v>
      </c>
      <c r="G220" s="295">
        <v>307.60000000000002</v>
      </c>
      <c r="H220" s="295">
        <v>30.1</v>
      </c>
      <c r="I220" s="295">
        <v>41</v>
      </c>
      <c r="J220" s="295">
        <v>63</v>
      </c>
      <c r="K220" s="295">
        <v>2613</v>
      </c>
      <c r="L220" s="295">
        <v>691</v>
      </c>
      <c r="M220" s="295">
        <v>1616</v>
      </c>
      <c r="N220" s="295">
        <v>750</v>
      </c>
      <c r="O220" s="345">
        <v>41</v>
      </c>
      <c r="P220" s="238">
        <f t="shared" si="24"/>
        <v>2613</v>
      </c>
      <c r="Q220" s="302">
        <f t="shared" si="26"/>
        <v>30.1</v>
      </c>
      <c r="R220" s="303">
        <f t="shared" si="25"/>
        <v>546.36666666666667</v>
      </c>
      <c r="S220" s="235" t="s">
        <v>53</v>
      </c>
      <c r="T220" s="241" t="s">
        <v>7</v>
      </c>
    </row>
    <row r="221" spans="2:20" ht="24.95" customHeight="1" x14ac:dyDescent="0.2">
      <c r="B221" s="236" t="s">
        <v>355</v>
      </c>
      <c r="C221" s="175" t="s">
        <v>50</v>
      </c>
      <c r="D221" s="237">
        <v>6.3</v>
      </c>
      <c r="E221" s="237">
        <v>6.3</v>
      </c>
      <c r="F221" s="237">
        <v>7.2</v>
      </c>
      <c r="G221" s="237">
        <v>13</v>
      </c>
      <c r="H221" s="237">
        <v>7.4</v>
      </c>
      <c r="I221" s="237">
        <v>10</v>
      </c>
      <c r="J221" s="237">
        <v>10</v>
      </c>
      <c r="K221" s="237">
        <v>135</v>
      </c>
      <c r="L221" s="237">
        <v>10</v>
      </c>
      <c r="M221" s="237">
        <v>187</v>
      </c>
      <c r="N221" s="237">
        <v>310</v>
      </c>
      <c r="O221" s="237">
        <v>10</v>
      </c>
      <c r="P221" s="238">
        <f t="shared" si="24"/>
        <v>310</v>
      </c>
      <c r="Q221" s="363">
        <f>MIN(D221:O221)</f>
        <v>6.3</v>
      </c>
      <c r="R221" s="240">
        <f t="shared" si="25"/>
        <v>59.35</v>
      </c>
      <c r="S221" s="242"/>
      <c r="T221" s="242"/>
    </row>
    <row r="222" spans="2:20" ht="24.95" customHeight="1" x14ac:dyDescent="0.2">
      <c r="B222" s="185" t="s">
        <v>54</v>
      </c>
      <c r="C222" s="186" t="s">
        <v>346</v>
      </c>
      <c r="D222" s="344">
        <v>17200</v>
      </c>
      <c r="E222" s="295">
        <v>14600</v>
      </c>
      <c r="F222" s="295">
        <v>15200</v>
      </c>
      <c r="G222" s="295">
        <v>14000</v>
      </c>
      <c r="H222" s="295">
        <v>13200</v>
      </c>
      <c r="I222" s="295">
        <v>9600</v>
      </c>
      <c r="J222" s="295">
        <v>16000</v>
      </c>
      <c r="K222" s="295">
        <v>6000</v>
      </c>
      <c r="L222" s="295">
        <v>22400</v>
      </c>
      <c r="M222" s="295">
        <v>29600</v>
      </c>
      <c r="N222" s="295">
        <v>12800</v>
      </c>
      <c r="O222" s="345">
        <v>23200</v>
      </c>
      <c r="P222" s="296">
        <f t="shared" si="24"/>
        <v>29600</v>
      </c>
      <c r="Q222" s="297">
        <f t="shared" si="26"/>
        <v>6000</v>
      </c>
      <c r="R222" s="298">
        <f t="shared" si="25"/>
        <v>16150</v>
      </c>
      <c r="S222" s="347" t="s">
        <v>7</v>
      </c>
      <c r="T222" s="292" t="s">
        <v>7</v>
      </c>
    </row>
    <row r="223" spans="2:20" ht="24.95" customHeight="1" x14ac:dyDescent="0.2">
      <c r="B223" s="185" t="s">
        <v>55</v>
      </c>
      <c r="C223" s="186" t="s">
        <v>346</v>
      </c>
      <c r="D223" s="348">
        <v>14000</v>
      </c>
      <c r="E223" s="349">
        <v>9400</v>
      </c>
      <c r="F223" s="349">
        <v>10000</v>
      </c>
      <c r="G223" s="349">
        <v>7200</v>
      </c>
      <c r="H223" s="349">
        <v>7200</v>
      </c>
      <c r="I223" s="349">
        <v>6800</v>
      </c>
      <c r="J223" s="349">
        <v>10000</v>
      </c>
      <c r="K223" s="349">
        <v>3200</v>
      </c>
      <c r="L223" s="349">
        <v>19200</v>
      </c>
      <c r="M223" s="349">
        <v>18800</v>
      </c>
      <c r="N223" s="349">
        <v>7600</v>
      </c>
      <c r="O223" s="350">
        <v>14000</v>
      </c>
      <c r="P223" s="296">
        <f t="shared" si="24"/>
        <v>19200</v>
      </c>
      <c r="Q223" s="297">
        <f>MIN(D223:O223)</f>
        <v>3200</v>
      </c>
      <c r="R223" s="298">
        <f t="shared" si="25"/>
        <v>10616.666666666666</v>
      </c>
      <c r="S223" s="292" t="s">
        <v>7</v>
      </c>
      <c r="T223" s="299" t="s">
        <v>7</v>
      </c>
    </row>
    <row r="224" spans="2:20" ht="24.95" customHeight="1" x14ac:dyDescent="0.2">
      <c r="B224" s="185" t="s">
        <v>56</v>
      </c>
      <c r="C224" s="300" t="s">
        <v>57</v>
      </c>
      <c r="D224" s="351">
        <v>5.89</v>
      </c>
      <c r="E224" s="351">
        <v>2.7</v>
      </c>
      <c r="F224" s="291" t="s">
        <v>7</v>
      </c>
      <c r="G224" s="291">
        <v>7.63</v>
      </c>
      <c r="H224" s="291">
        <v>7.38</v>
      </c>
      <c r="I224" s="291">
        <v>3.36</v>
      </c>
      <c r="J224" s="291">
        <v>3.18</v>
      </c>
      <c r="K224" s="291">
        <v>8.42</v>
      </c>
      <c r="L224" s="291">
        <v>8.07</v>
      </c>
      <c r="M224" s="291">
        <v>5.43</v>
      </c>
      <c r="N224" s="291">
        <v>10.73</v>
      </c>
      <c r="O224" s="301">
        <v>4.05</v>
      </c>
      <c r="P224" s="238">
        <f>MAX(D224:O224)</f>
        <v>10.73</v>
      </c>
      <c r="Q224" s="302">
        <f>MIN(D224:O224)</f>
        <v>2.7</v>
      </c>
      <c r="R224" s="303">
        <f>AVERAGE(D224:O224)</f>
        <v>6.0763636363636353</v>
      </c>
      <c r="S224" s="292" t="s">
        <v>7</v>
      </c>
      <c r="T224" s="292" t="s">
        <v>7</v>
      </c>
    </row>
    <row r="225" spans="2:20" ht="24.95" customHeight="1" thickBot="1" x14ac:dyDescent="0.25">
      <c r="B225" s="236" t="s">
        <v>58</v>
      </c>
      <c r="C225" s="217" t="s">
        <v>339</v>
      </c>
      <c r="D225" s="182">
        <v>1.03</v>
      </c>
      <c r="E225" s="181">
        <v>1.1100000000000001</v>
      </c>
      <c r="F225" s="181" t="s">
        <v>7</v>
      </c>
      <c r="G225" s="305">
        <v>1.79</v>
      </c>
      <c r="H225" s="305">
        <v>2.0099999999999998</v>
      </c>
      <c r="I225" s="305">
        <v>1.79</v>
      </c>
      <c r="J225" s="305">
        <v>1.58</v>
      </c>
      <c r="K225" s="305">
        <v>0.94</v>
      </c>
      <c r="L225" s="305">
        <v>1.24</v>
      </c>
      <c r="M225" s="305">
        <v>1.75</v>
      </c>
      <c r="N225" s="305">
        <v>0.64</v>
      </c>
      <c r="O225" s="306">
        <v>0.94</v>
      </c>
      <c r="P225" s="249">
        <f t="shared" si="24"/>
        <v>2.0099999999999998</v>
      </c>
      <c r="Q225" s="250">
        <f>MIN(D225:O225)</f>
        <v>0.64</v>
      </c>
      <c r="R225" s="165">
        <f t="shared" si="25"/>
        <v>1.3472727272727272</v>
      </c>
      <c r="S225" s="248" t="s">
        <v>6</v>
      </c>
      <c r="T225" s="539" t="s">
        <v>6</v>
      </c>
    </row>
    <row r="226" spans="2:20" ht="24.95" customHeight="1" x14ac:dyDescent="0.2">
      <c r="B226" s="261" t="s">
        <v>340</v>
      </c>
      <c r="C226" s="262"/>
      <c r="D226" s="262"/>
      <c r="E226" s="262"/>
      <c r="F226" s="262"/>
      <c r="G226" s="262"/>
      <c r="H226" s="262"/>
      <c r="I226" s="262"/>
      <c r="J226" s="262"/>
      <c r="K226" s="262"/>
      <c r="L226" s="262"/>
      <c r="M226" s="262"/>
      <c r="N226" s="262"/>
      <c r="O226" s="262"/>
      <c r="P226" s="262"/>
      <c r="Q226" s="262"/>
      <c r="R226" s="262"/>
      <c r="S226" s="262"/>
    </row>
    <row r="227" spans="2:20" ht="24.95" customHeight="1" x14ac:dyDescent="0.2">
      <c r="B227" s="138" t="s">
        <v>341</v>
      </c>
    </row>
    <row r="228" spans="2:20" ht="24.95" customHeight="1" x14ac:dyDescent="0.2">
      <c r="B228" s="138" t="s">
        <v>342</v>
      </c>
    </row>
    <row r="229" spans="2:20" ht="24.95" customHeight="1" x14ac:dyDescent="0.2">
      <c r="B229" s="383"/>
    </row>
  </sheetData>
  <protectedRanges>
    <protectedRange sqref="F40:I41 K40:K41" name="Range1_1"/>
    <protectedRange sqref="G51:M52 D51:E52" name="Range1_2_13"/>
    <protectedRange sqref="N40:N41" name="Range1_7"/>
    <protectedRange sqref="N51:N52" name="Range1_2_9"/>
    <protectedRange sqref="O40:O41" name="Range1_8"/>
    <protectedRange sqref="O51:O52" name="Range1_2_10"/>
    <protectedRange sqref="E107:E108 D109" name="Range1_2_8"/>
    <protectedRange sqref="G109" name="Range1_2_9_1"/>
    <protectedRange sqref="H109:I109" name="Range1_2_10_1"/>
    <protectedRange sqref="E109" name="Range1_2_1_1"/>
    <protectedRange sqref="K109" name="Range1_2_11"/>
    <protectedRange sqref="L109:M109" name="Range1_2_12"/>
    <protectedRange sqref="N109" name="Range1_2_13_1"/>
    <protectedRange sqref="O109" name="Range1_2_15"/>
    <protectedRange sqref="D166:E167" name="Range1_2_8_1"/>
    <protectedRange sqref="G166:G167" name="Range1_2_9_2"/>
    <protectedRange sqref="H166:I167" name="Range1_2_10_2"/>
    <protectedRange sqref="J166:J167" name="Range1_2_11_1"/>
    <protectedRange sqref="K166:K167" name="Range1_2_12_1"/>
    <protectedRange sqref="L166:M167" name="Range1_2_13_2"/>
    <protectedRange sqref="N166:N167" name="Range1_2_14"/>
    <protectedRange sqref="O166:O167" name="Range1_2_15_1"/>
    <protectedRange sqref="D225:E225" name="Range1_2_9_3"/>
    <protectedRange sqref="G225" name="Range1_2_10_3"/>
    <protectedRange sqref="H225:I225" name="Range1_2_11_2"/>
    <protectedRange sqref="J225" name="Range1_2_12_2"/>
    <protectedRange sqref="K225" name="Range1_2_13_3"/>
    <protectedRange sqref="L225" name="Range1_2_14_1"/>
    <protectedRange sqref="M225" name="Range1_2_15_2"/>
    <protectedRange sqref="N225" name="Range1_2_16"/>
    <protectedRange sqref="O225" name="Range1_2_17"/>
    <protectedRange sqref="D40:E41" name="Range1_1_1"/>
  </protectedRanges>
  <dataValidations count="1">
    <dataValidation type="decimal" allowBlank="1" showInputMessage="1" errorTitle="ข้อมูลผิดพลาด" error="โปรดลงข้อมูลให้ถุกต้องเนื่องจากข้อมูลปี พ.ศ.2551 มีค่าระหว่าง 60-90" promptTitle="โคลิฟอร์มแบคทีเรีย" prompt="ลงข้อมูลค่าโคลิฟอร์มแบคทีเรีย" sqref="D166:D167 IZ166:IZ167 SV166:SV167 ACR166:ACR167 AMN166:AMN167 AWJ166:AWJ167 BGF166:BGF167 BQB166:BQB167 BZX166:BZX167 CJT166:CJT167 CTP166:CTP167 DDL166:DDL167 DNH166:DNH167 DXD166:DXD167 EGZ166:EGZ167 EQV166:EQV167 FAR166:FAR167 FKN166:FKN167 FUJ166:FUJ167 GEF166:GEF167 GOB166:GOB167 GXX166:GXX167 HHT166:HHT167 HRP166:HRP167 IBL166:IBL167 ILH166:ILH167 IVD166:IVD167 JEZ166:JEZ167 JOV166:JOV167 JYR166:JYR167 KIN166:KIN167 KSJ166:KSJ167 LCF166:LCF167 LMB166:LMB167 LVX166:LVX167 MFT166:MFT167 MPP166:MPP167 MZL166:MZL167 NJH166:NJH167 NTD166:NTD167 OCZ166:OCZ167 OMV166:OMV167 OWR166:OWR167 PGN166:PGN167 PQJ166:PQJ167 QAF166:QAF167 QKB166:QKB167 QTX166:QTX167 RDT166:RDT167 RNP166:RNP167 RXL166:RXL167 SHH166:SHH167 SRD166:SRD167 TAZ166:TAZ167 TKV166:TKV167 TUR166:TUR167 UEN166:UEN167 UOJ166:UOJ167 UYF166:UYF167 VIB166:VIB167 VRX166:VRX167 WBT166:WBT167 WLP166:WLP167 WVL166:WVL167 D65702:D65703 IZ65702:IZ65703 SV65702:SV65703 ACR65702:ACR65703 AMN65702:AMN65703 AWJ65702:AWJ65703 BGF65702:BGF65703 BQB65702:BQB65703 BZX65702:BZX65703 CJT65702:CJT65703 CTP65702:CTP65703 DDL65702:DDL65703 DNH65702:DNH65703 DXD65702:DXD65703 EGZ65702:EGZ65703 EQV65702:EQV65703 FAR65702:FAR65703 FKN65702:FKN65703 FUJ65702:FUJ65703 GEF65702:GEF65703 GOB65702:GOB65703 GXX65702:GXX65703 HHT65702:HHT65703 HRP65702:HRP65703 IBL65702:IBL65703 ILH65702:ILH65703 IVD65702:IVD65703 JEZ65702:JEZ65703 JOV65702:JOV65703 JYR65702:JYR65703 KIN65702:KIN65703 KSJ65702:KSJ65703 LCF65702:LCF65703 LMB65702:LMB65703 LVX65702:LVX65703 MFT65702:MFT65703 MPP65702:MPP65703 MZL65702:MZL65703 NJH65702:NJH65703 NTD65702:NTD65703 OCZ65702:OCZ65703 OMV65702:OMV65703 OWR65702:OWR65703 PGN65702:PGN65703 PQJ65702:PQJ65703 QAF65702:QAF65703 QKB65702:QKB65703 QTX65702:QTX65703 RDT65702:RDT65703 RNP65702:RNP65703 RXL65702:RXL65703 SHH65702:SHH65703 SRD65702:SRD65703 TAZ65702:TAZ65703 TKV65702:TKV65703 TUR65702:TUR65703 UEN65702:UEN65703 UOJ65702:UOJ65703 UYF65702:UYF65703 VIB65702:VIB65703 VRX65702:VRX65703 WBT65702:WBT65703 WLP65702:WLP65703 WVL65702:WVL65703 D131238:D131239 IZ131238:IZ131239 SV131238:SV131239 ACR131238:ACR131239 AMN131238:AMN131239 AWJ131238:AWJ131239 BGF131238:BGF131239 BQB131238:BQB131239 BZX131238:BZX131239 CJT131238:CJT131239 CTP131238:CTP131239 DDL131238:DDL131239 DNH131238:DNH131239 DXD131238:DXD131239 EGZ131238:EGZ131239 EQV131238:EQV131239 FAR131238:FAR131239 FKN131238:FKN131239 FUJ131238:FUJ131239 GEF131238:GEF131239 GOB131238:GOB131239 GXX131238:GXX131239 HHT131238:HHT131239 HRP131238:HRP131239 IBL131238:IBL131239 ILH131238:ILH131239 IVD131238:IVD131239 JEZ131238:JEZ131239 JOV131238:JOV131239 JYR131238:JYR131239 KIN131238:KIN131239 KSJ131238:KSJ131239 LCF131238:LCF131239 LMB131238:LMB131239 LVX131238:LVX131239 MFT131238:MFT131239 MPP131238:MPP131239 MZL131238:MZL131239 NJH131238:NJH131239 NTD131238:NTD131239 OCZ131238:OCZ131239 OMV131238:OMV131239 OWR131238:OWR131239 PGN131238:PGN131239 PQJ131238:PQJ131239 QAF131238:QAF131239 QKB131238:QKB131239 QTX131238:QTX131239 RDT131238:RDT131239 RNP131238:RNP131239 RXL131238:RXL131239 SHH131238:SHH131239 SRD131238:SRD131239 TAZ131238:TAZ131239 TKV131238:TKV131239 TUR131238:TUR131239 UEN131238:UEN131239 UOJ131238:UOJ131239 UYF131238:UYF131239 VIB131238:VIB131239 VRX131238:VRX131239 WBT131238:WBT131239 WLP131238:WLP131239 WVL131238:WVL131239 D196774:D196775 IZ196774:IZ196775 SV196774:SV196775 ACR196774:ACR196775 AMN196774:AMN196775 AWJ196774:AWJ196775 BGF196774:BGF196775 BQB196774:BQB196775 BZX196774:BZX196775 CJT196774:CJT196775 CTP196774:CTP196775 DDL196774:DDL196775 DNH196774:DNH196775 DXD196774:DXD196775 EGZ196774:EGZ196775 EQV196774:EQV196775 FAR196774:FAR196775 FKN196774:FKN196775 FUJ196774:FUJ196775 GEF196774:GEF196775 GOB196774:GOB196775 GXX196774:GXX196775 HHT196774:HHT196775 HRP196774:HRP196775 IBL196774:IBL196775 ILH196774:ILH196775 IVD196774:IVD196775 JEZ196774:JEZ196775 JOV196774:JOV196775 JYR196774:JYR196775 KIN196774:KIN196775 KSJ196774:KSJ196775 LCF196774:LCF196775 LMB196774:LMB196775 LVX196774:LVX196775 MFT196774:MFT196775 MPP196774:MPP196775 MZL196774:MZL196775 NJH196774:NJH196775 NTD196774:NTD196775 OCZ196774:OCZ196775 OMV196774:OMV196775 OWR196774:OWR196775 PGN196774:PGN196775 PQJ196774:PQJ196775 QAF196774:QAF196775 QKB196774:QKB196775 QTX196774:QTX196775 RDT196774:RDT196775 RNP196774:RNP196775 RXL196774:RXL196775 SHH196774:SHH196775 SRD196774:SRD196775 TAZ196774:TAZ196775 TKV196774:TKV196775 TUR196774:TUR196775 UEN196774:UEN196775 UOJ196774:UOJ196775 UYF196774:UYF196775 VIB196774:VIB196775 VRX196774:VRX196775 WBT196774:WBT196775 WLP196774:WLP196775 WVL196774:WVL196775 D262310:D262311 IZ262310:IZ262311 SV262310:SV262311 ACR262310:ACR262311 AMN262310:AMN262311 AWJ262310:AWJ262311 BGF262310:BGF262311 BQB262310:BQB262311 BZX262310:BZX262311 CJT262310:CJT262311 CTP262310:CTP262311 DDL262310:DDL262311 DNH262310:DNH262311 DXD262310:DXD262311 EGZ262310:EGZ262311 EQV262310:EQV262311 FAR262310:FAR262311 FKN262310:FKN262311 FUJ262310:FUJ262311 GEF262310:GEF262311 GOB262310:GOB262311 GXX262310:GXX262311 HHT262310:HHT262311 HRP262310:HRP262311 IBL262310:IBL262311 ILH262310:ILH262311 IVD262310:IVD262311 JEZ262310:JEZ262311 JOV262310:JOV262311 JYR262310:JYR262311 KIN262310:KIN262311 KSJ262310:KSJ262311 LCF262310:LCF262311 LMB262310:LMB262311 LVX262310:LVX262311 MFT262310:MFT262311 MPP262310:MPP262311 MZL262310:MZL262311 NJH262310:NJH262311 NTD262310:NTD262311 OCZ262310:OCZ262311 OMV262310:OMV262311 OWR262310:OWR262311 PGN262310:PGN262311 PQJ262310:PQJ262311 QAF262310:QAF262311 QKB262310:QKB262311 QTX262310:QTX262311 RDT262310:RDT262311 RNP262310:RNP262311 RXL262310:RXL262311 SHH262310:SHH262311 SRD262310:SRD262311 TAZ262310:TAZ262311 TKV262310:TKV262311 TUR262310:TUR262311 UEN262310:UEN262311 UOJ262310:UOJ262311 UYF262310:UYF262311 VIB262310:VIB262311 VRX262310:VRX262311 WBT262310:WBT262311 WLP262310:WLP262311 WVL262310:WVL262311 D327846:D327847 IZ327846:IZ327847 SV327846:SV327847 ACR327846:ACR327847 AMN327846:AMN327847 AWJ327846:AWJ327847 BGF327846:BGF327847 BQB327846:BQB327847 BZX327846:BZX327847 CJT327846:CJT327847 CTP327846:CTP327847 DDL327846:DDL327847 DNH327846:DNH327847 DXD327846:DXD327847 EGZ327846:EGZ327847 EQV327846:EQV327847 FAR327846:FAR327847 FKN327846:FKN327847 FUJ327846:FUJ327847 GEF327846:GEF327847 GOB327846:GOB327847 GXX327846:GXX327847 HHT327846:HHT327847 HRP327846:HRP327847 IBL327846:IBL327847 ILH327846:ILH327847 IVD327846:IVD327847 JEZ327846:JEZ327847 JOV327846:JOV327847 JYR327846:JYR327847 KIN327846:KIN327847 KSJ327846:KSJ327847 LCF327846:LCF327847 LMB327846:LMB327847 LVX327846:LVX327847 MFT327846:MFT327847 MPP327846:MPP327847 MZL327846:MZL327847 NJH327846:NJH327847 NTD327846:NTD327847 OCZ327846:OCZ327847 OMV327846:OMV327847 OWR327846:OWR327847 PGN327846:PGN327847 PQJ327846:PQJ327847 QAF327846:QAF327847 QKB327846:QKB327847 QTX327846:QTX327847 RDT327846:RDT327847 RNP327846:RNP327847 RXL327846:RXL327847 SHH327846:SHH327847 SRD327846:SRD327847 TAZ327846:TAZ327847 TKV327846:TKV327847 TUR327846:TUR327847 UEN327846:UEN327847 UOJ327846:UOJ327847 UYF327846:UYF327847 VIB327846:VIB327847 VRX327846:VRX327847 WBT327846:WBT327847 WLP327846:WLP327847 WVL327846:WVL327847 D393382:D393383 IZ393382:IZ393383 SV393382:SV393383 ACR393382:ACR393383 AMN393382:AMN393383 AWJ393382:AWJ393383 BGF393382:BGF393383 BQB393382:BQB393383 BZX393382:BZX393383 CJT393382:CJT393383 CTP393382:CTP393383 DDL393382:DDL393383 DNH393382:DNH393383 DXD393382:DXD393383 EGZ393382:EGZ393383 EQV393382:EQV393383 FAR393382:FAR393383 FKN393382:FKN393383 FUJ393382:FUJ393383 GEF393382:GEF393383 GOB393382:GOB393383 GXX393382:GXX393383 HHT393382:HHT393383 HRP393382:HRP393383 IBL393382:IBL393383 ILH393382:ILH393383 IVD393382:IVD393383 JEZ393382:JEZ393383 JOV393382:JOV393383 JYR393382:JYR393383 KIN393382:KIN393383 KSJ393382:KSJ393383 LCF393382:LCF393383 LMB393382:LMB393383 LVX393382:LVX393383 MFT393382:MFT393383 MPP393382:MPP393383 MZL393382:MZL393383 NJH393382:NJH393383 NTD393382:NTD393383 OCZ393382:OCZ393383 OMV393382:OMV393383 OWR393382:OWR393383 PGN393382:PGN393383 PQJ393382:PQJ393383 QAF393382:QAF393383 QKB393382:QKB393383 QTX393382:QTX393383 RDT393382:RDT393383 RNP393382:RNP393383 RXL393382:RXL393383 SHH393382:SHH393383 SRD393382:SRD393383 TAZ393382:TAZ393383 TKV393382:TKV393383 TUR393382:TUR393383 UEN393382:UEN393383 UOJ393382:UOJ393383 UYF393382:UYF393383 VIB393382:VIB393383 VRX393382:VRX393383 WBT393382:WBT393383 WLP393382:WLP393383 WVL393382:WVL393383 D458918:D458919 IZ458918:IZ458919 SV458918:SV458919 ACR458918:ACR458919 AMN458918:AMN458919 AWJ458918:AWJ458919 BGF458918:BGF458919 BQB458918:BQB458919 BZX458918:BZX458919 CJT458918:CJT458919 CTP458918:CTP458919 DDL458918:DDL458919 DNH458918:DNH458919 DXD458918:DXD458919 EGZ458918:EGZ458919 EQV458918:EQV458919 FAR458918:FAR458919 FKN458918:FKN458919 FUJ458918:FUJ458919 GEF458918:GEF458919 GOB458918:GOB458919 GXX458918:GXX458919 HHT458918:HHT458919 HRP458918:HRP458919 IBL458918:IBL458919 ILH458918:ILH458919 IVD458918:IVD458919 JEZ458918:JEZ458919 JOV458918:JOV458919 JYR458918:JYR458919 KIN458918:KIN458919 KSJ458918:KSJ458919 LCF458918:LCF458919 LMB458918:LMB458919 LVX458918:LVX458919 MFT458918:MFT458919 MPP458918:MPP458919 MZL458918:MZL458919 NJH458918:NJH458919 NTD458918:NTD458919 OCZ458918:OCZ458919 OMV458918:OMV458919 OWR458918:OWR458919 PGN458918:PGN458919 PQJ458918:PQJ458919 QAF458918:QAF458919 QKB458918:QKB458919 QTX458918:QTX458919 RDT458918:RDT458919 RNP458918:RNP458919 RXL458918:RXL458919 SHH458918:SHH458919 SRD458918:SRD458919 TAZ458918:TAZ458919 TKV458918:TKV458919 TUR458918:TUR458919 UEN458918:UEN458919 UOJ458918:UOJ458919 UYF458918:UYF458919 VIB458918:VIB458919 VRX458918:VRX458919 WBT458918:WBT458919 WLP458918:WLP458919 WVL458918:WVL458919 D524454:D524455 IZ524454:IZ524455 SV524454:SV524455 ACR524454:ACR524455 AMN524454:AMN524455 AWJ524454:AWJ524455 BGF524454:BGF524455 BQB524454:BQB524455 BZX524454:BZX524455 CJT524454:CJT524455 CTP524454:CTP524455 DDL524454:DDL524455 DNH524454:DNH524455 DXD524454:DXD524455 EGZ524454:EGZ524455 EQV524454:EQV524455 FAR524454:FAR524455 FKN524454:FKN524455 FUJ524454:FUJ524455 GEF524454:GEF524455 GOB524454:GOB524455 GXX524454:GXX524455 HHT524454:HHT524455 HRP524454:HRP524455 IBL524454:IBL524455 ILH524454:ILH524455 IVD524454:IVD524455 JEZ524454:JEZ524455 JOV524454:JOV524455 JYR524454:JYR524455 KIN524454:KIN524455 KSJ524454:KSJ524455 LCF524454:LCF524455 LMB524454:LMB524455 LVX524454:LVX524455 MFT524454:MFT524455 MPP524454:MPP524455 MZL524454:MZL524455 NJH524454:NJH524455 NTD524454:NTD524455 OCZ524454:OCZ524455 OMV524454:OMV524455 OWR524454:OWR524455 PGN524454:PGN524455 PQJ524454:PQJ524455 QAF524454:QAF524455 QKB524454:QKB524455 QTX524454:QTX524455 RDT524454:RDT524455 RNP524454:RNP524455 RXL524454:RXL524455 SHH524454:SHH524455 SRD524454:SRD524455 TAZ524454:TAZ524455 TKV524454:TKV524455 TUR524454:TUR524455 UEN524454:UEN524455 UOJ524454:UOJ524455 UYF524454:UYF524455 VIB524454:VIB524455 VRX524454:VRX524455 WBT524454:WBT524455 WLP524454:WLP524455 WVL524454:WVL524455 D589990:D589991 IZ589990:IZ589991 SV589990:SV589991 ACR589990:ACR589991 AMN589990:AMN589991 AWJ589990:AWJ589991 BGF589990:BGF589991 BQB589990:BQB589991 BZX589990:BZX589991 CJT589990:CJT589991 CTP589990:CTP589991 DDL589990:DDL589991 DNH589990:DNH589991 DXD589990:DXD589991 EGZ589990:EGZ589991 EQV589990:EQV589991 FAR589990:FAR589991 FKN589990:FKN589991 FUJ589990:FUJ589991 GEF589990:GEF589991 GOB589990:GOB589991 GXX589990:GXX589991 HHT589990:HHT589991 HRP589990:HRP589991 IBL589990:IBL589991 ILH589990:ILH589991 IVD589990:IVD589991 JEZ589990:JEZ589991 JOV589990:JOV589991 JYR589990:JYR589991 KIN589990:KIN589991 KSJ589990:KSJ589991 LCF589990:LCF589991 LMB589990:LMB589991 LVX589990:LVX589991 MFT589990:MFT589991 MPP589990:MPP589991 MZL589990:MZL589991 NJH589990:NJH589991 NTD589990:NTD589991 OCZ589990:OCZ589991 OMV589990:OMV589991 OWR589990:OWR589991 PGN589990:PGN589991 PQJ589990:PQJ589991 QAF589990:QAF589991 QKB589990:QKB589991 QTX589990:QTX589991 RDT589990:RDT589991 RNP589990:RNP589991 RXL589990:RXL589991 SHH589990:SHH589991 SRD589990:SRD589991 TAZ589990:TAZ589991 TKV589990:TKV589991 TUR589990:TUR589991 UEN589990:UEN589991 UOJ589990:UOJ589991 UYF589990:UYF589991 VIB589990:VIB589991 VRX589990:VRX589991 WBT589990:WBT589991 WLP589990:WLP589991 WVL589990:WVL589991 D655526:D655527 IZ655526:IZ655527 SV655526:SV655527 ACR655526:ACR655527 AMN655526:AMN655527 AWJ655526:AWJ655527 BGF655526:BGF655527 BQB655526:BQB655527 BZX655526:BZX655527 CJT655526:CJT655527 CTP655526:CTP655527 DDL655526:DDL655527 DNH655526:DNH655527 DXD655526:DXD655527 EGZ655526:EGZ655527 EQV655526:EQV655527 FAR655526:FAR655527 FKN655526:FKN655527 FUJ655526:FUJ655527 GEF655526:GEF655527 GOB655526:GOB655527 GXX655526:GXX655527 HHT655526:HHT655527 HRP655526:HRP655527 IBL655526:IBL655527 ILH655526:ILH655527 IVD655526:IVD655527 JEZ655526:JEZ655527 JOV655526:JOV655527 JYR655526:JYR655527 KIN655526:KIN655527 KSJ655526:KSJ655527 LCF655526:LCF655527 LMB655526:LMB655527 LVX655526:LVX655527 MFT655526:MFT655527 MPP655526:MPP655527 MZL655526:MZL655527 NJH655526:NJH655527 NTD655526:NTD655527 OCZ655526:OCZ655527 OMV655526:OMV655527 OWR655526:OWR655527 PGN655526:PGN655527 PQJ655526:PQJ655527 QAF655526:QAF655527 QKB655526:QKB655527 QTX655526:QTX655527 RDT655526:RDT655527 RNP655526:RNP655527 RXL655526:RXL655527 SHH655526:SHH655527 SRD655526:SRD655527 TAZ655526:TAZ655527 TKV655526:TKV655527 TUR655526:TUR655527 UEN655526:UEN655527 UOJ655526:UOJ655527 UYF655526:UYF655527 VIB655526:VIB655527 VRX655526:VRX655527 WBT655526:WBT655527 WLP655526:WLP655527 WVL655526:WVL655527 D721062:D721063 IZ721062:IZ721063 SV721062:SV721063 ACR721062:ACR721063 AMN721062:AMN721063 AWJ721062:AWJ721063 BGF721062:BGF721063 BQB721062:BQB721063 BZX721062:BZX721063 CJT721062:CJT721063 CTP721062:CTP721063 DDL721062:DDL721063 DNH721062:DNH721063 DXD721062:DXD721063 EGZ721062:EGZ721063 EQV721062:EQV721063 FAR721062:FAR721063 FKN721062:FKN721063 FUJ721062:FUJ721063 GEF721062:GEF721063 GOB721062:GOB721063 GXX721062:GXX721063 HHT721062:HHT721063 HRP721062:HRP721063 IBL721062:IBL721063 ILH721062:ILH721063 IVD721062:IVD721063 JEZ721062:JEZ721063 JOV721062:JOV721063 JYR721062:JYR721063 KIN721062:KIN721063 KSJ721062:KSJ721063 LCF721062:LCF721063 LMB721062:LMB721063 LVX721062:LVX721063 MFT721062:MFT721063 MPP721062:MPP721063 MZL721062:MZL721063 NJH721062:NJH721063 NTD721062:NTD721063 OCZ721062:OCZ721063 OMV721062:OMV721063 OWR721062:OWR721063 PGN721062:PGN721063 PQJ721062:PQJ721063 QAF721062:QAF721063 QKB721062:QKB721063 QTX721062:QTX721063 RDT721062:RDT721063 RNP721062:RNP721063 RXL721062:RXL721063 SHH721062:SHH721063 SRD721062:SRD721063 TAZ721062:TAZ721063 TKV721062:TKV721063 TUR721062:TUR721063 UEN721062:UEN721063 UOJ721062:UOJ721063 UYF721062:UYF721063 VIB721062:VIB721063 VRX721062:VRX721063 WBT721062:WBT721063 WLP721062:WLP721063 WVL721062:WVL721063 D786598:D786599 IZ786598:IZ786599 SV786598:SV786599 ACR786598:ACR786599 AMN786598:AMN786599 AWJ786598:AWJ786599 BGF786598:BGF786599 BQB786598:BQB786599 BZX786598:BZX786599 CJT786598:CJT786599 CTP786598:CTP786599 DDL786598:DDL786599 DNH786598:DNH786599 DXD786598:DXD786599 EGZ786598:EGZ786599 EQV786598:EQV786599 FAR786598:FAR786599 FKN786598:FKN786599 FUJ786598:FUJ786599 GEF786598:GEF786599 GOB786598:GOB786599 GXX786598:GXX786599 HHT786598:HHT786599 HRP786598:HRP786599 IBL786598:IBL786599 ILH786598:ILH786599 IVD786598:IVD786599 JEZ786598:JEZ786599 JOV786598:JOV786599 JYR786598:JYR786599 KIN786598:KIN786599 KSJ786598:KSJ786599 LCF786598:LCF786599 LMB786598:LMB786599 LVX786598:LVX786599 MFT786598:MFT786599 MPP786598:MPP786599 MZL786598:MZL786599 NJH786598:NJH786599 NTD786598:NTD786599 OCZ786598:OCZ786599 OMV786598:OMV786599 OWR786598:OWR786599 PGN786598:PGN786599 PQJ786598:PQJ786599 QAF786598:QAF786599 QKB786598:QKB786599 QTX786598:QTX786599 RDT786598:RDT786599 RNP786598:RNP786599 RXL786598:RXL786599 SHH786598:SHH786599 SRD786598:SRD786599 TAZ786598:TAZ786599 TKV786598:TKV786599 TUR786598:TUR786599 UEN786598:UEN786599 UOJ786598:UOJ786599 UYF786598:UYF786599 VIB786598:VIB786599 VRX786598:VRX786599 WBT786598:WBT786599 WLP786598:WLP786599 WVL786598:WVL786599 D852134:D852135 IZ852134:IZ852135 SV852134:SV852135 ACR852134:ACR852135 AMN852134:AMN852135 AWJ852134:AWJ852135 BGF852134:BGF852135 BQB852134:BQB852135 BZX852134:BZX852135 CJT852134:CJT852135 CTP852134:CTP852135 DDL852134:DDL852135 DNH852134:DNH852135 DXD852134:DXD852135 EGZ852134:EGZ852135 EQV852134:EQV852135 FAR852134:FAR852135 FKN852134:FKN852135 FUJ852134:FUJ852135 GEF852134:GEF852135 GOB852134:GOB852135 GXX852134:GXX852135 HHT852134:HHT852135 HRP852134:HRP852135 IBL852134:IBL852135 ILH852134:ILH852135 IVD852134:IVD852135 JEZ852134:JEZ852135 JOV852134:JOV852135 JYR852134:JYR852135 KIN852134:KIN852135 KSJ852134:KSJ852135 LCF852134:LCF852135 LMB852134:LMB852135 LVX852134:LVX852135 MFT852134:MFT852135 MPP852134:MPP852135 MZL852134:MZL852135 NJH852134:NJH852135 NTD852134:NTD852135 OCZ852134:OCZ852135 OMV852134:OMV852135 OWR852134:OWR852135 PGN852134:PGN852135 PQJ852134:PQJ852135 QAF852134:QAF852135 QKB852134:QKB852135 QTX852134:QTX852135 RDT852134:RDT852135 RNP852134:RNP852135 RXL852134:RXL852135 SHH852134:SHH852135 SRD852134:SRD852135 TAZ852134:TAZ852135 TKV852134:TKV852135 TUR852134:TUR852135 UEN852134:UEN852135 UOJ852134:UOJ852135 UYF852134:UYF852135 VIB852134:VIB852135 VRX852134:VRX852135 WBT852134:WBT852135 WLP852134:WLP852135 WVL852134:WVL852135 D917670:D917671 IZ917670:IZ917671 SV917670:SV917671 ACR917670:ACR917671 AMN917670:AMN917671 AWJ917670:AWJ917671 BGF917670:BGF917671 BQB917670:BQB917671 BZX917670:BZX917671 CJT917670:CJT917671 CTP917670:CTP917671 DDL917670:DDL917671 DNH917670:DNH917671 DXD917670:DXD917671 EGZ917670:EGZ917671 EQV917670:EQV917671 FAR917670:FAR917671 FKN917670:FKN917671 FUJ917670:FUJ917671 GEF917670:GEF917671 GOB917670:GOB917671 GXX917670:GXX917671 HHT917670:HHT917671 HRP917670:HRP917671 IBL917670:IBL917671 ILH917670:ILH917671 IVD917670:IVD917671 JEZ917670:JEZ917671 JOV917670:JOV917671 JYR917670:JYR917671 KIN917670:KIN917671 KSJ917670:KSJ917671 LCF917670:LCF917671 LMB917670:LMB917671 LVX917670:LVX917671 MFT917670:MFT917671 MPP917670:MPP917671 MZL917670:MZL917671 NJH917670:NJH917671 NTD917670:NTD917671 OCZ917670:OCZ917671 OMV917670:OMV917671 OWR917670:OWR917671 PGN917670:PGN917671 PQJ917670:PQJ917671 QAF917670:QAF917671 QKB917670:QKB917671 QTX917670:QTX917671 RDT917670:RDT917671 RNP917670:RNP917671 RXL917670:RXL917671 SHH917670:SHH917671 SRD917670:SRD917671 TAZ917670:TAZ917671 TKV917670:TKV917671 TUR917670:TUR917671 UEN917670:UEN917671 UOJ917670:UOJ917671 UYF917670:UYF917671 VIB917670:VIB917671 VRX917670:VRX917671 WBT917670:WBT917671 WLP917670:WLP917671 WVL917670:WVL917671 D983206:D983207 IZ983206:IZ983207 SV983206:SV983207 ACR983206:ACR983207 AMN983206:AMN983207 AWJ983206:AWJ983207 BGF983206:BGF983207 BQB983206:BQB983207 BZX983206:BZX983207 CJT983206:CJT983207 CTP983206:CTP983207 DDL983206:DDL983207 DNH983206:DNH983207 DXD983206:DXD983207 EGZ983206:EGZ983207 EQV983206:EQV983207 FAR983206:FAR983207 FKN983206:FKN983207 FUJ983206:FUJ983207 GEF983206:GEF983207 GOB983206:GOB983207 GXX983206:GXX983207 HHT983206:HHT983207 HRP983206:HRP983207 IBL983206:IBL983207 ILH983206:ILH983207 IVD983206:IVD983207 JEZ983206:JEZ983207 JOV983206:JOV983207 JYR983206:JYR983207 KIN983206:KIN983207 KSJ983206:KSJ983207 LCF983206:LCF983207 LMB983206:LMB983207 LVX983206:LVX983207 MFT983206:MFT983207 MPP983206:MPP983207 MZL983206:MZL983207 NJH983206:NJH983207 NTD983206:NTD983207 OCZ983206:OCZ983207 OMV983206:OMV983207 OWR983206:OWR983207 PGN983206:PGN983207 PQJ983206:PQJ983207 QAF983206:QAF983207 QKB983206:QKB983207 QTX983206:QTX983207 RDT983206:RDT983207 RNP983206:RNP983207 RXL983206:RXL983207 SHH983206:SHH983207 SRD983206:SRD983207 TAZ983206:TAZ983207 TKV983206:TKV983207 TUR983206:TUR983207 UEN983206:UEN983207 UOJ983206:UOJ983207 UYF983206:UYF983207 VIB983206:VIB983207 VRX983206:VRX983207 WBT983206:WBT983207 WLP983206:WLP983207 WVL983206:WVL983207" xr:uid="{31A33F70-05C2-4A69-9932-C4825EBF7BEC}">
      <formula1>5</formula1>
      <formula2>5400</formula2>
    </dataValidation>
  </dataValidations>
  <pageMargins left="0.75" right="0.75" top="1" bottom="1" header="0.5" footer="0.5"/>
  <pageSetup orientation="portrait"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B638-D982-47DF-B5AF-D089BF593D2A}">
  <sheetPr>
    <tabColor indexed="11"/>
  </sheetPr>
  <dimension ref="B2:T224"/>
  <sheetViews>
    <sheetView showGridLines="0" zoomScale="55" zoomScaleNormal="55" workbookViewId="0">
      <selection activeCell="S201" sqref="S201"/>
    </sheetView>
  </sheetViews>
  <sheetFormatPr defaultRowHeight="24.95" customHeight="1" x14ac:dyDescent="0.2"/>
  <cols>
    <col min="1" max="1" width="9.140625" style="138"/>
    <col min="2" max="2" width="46.42578125" style="138" customWidth="1"/>
    <col min="3" max="3" width="26.28515625" style="138" customWidth="1"/>
    <col min="4" max="18" width="15.7109375" style="138" customWidth="1"/>
    <col min="19" max="19" width="41.28515625" style="138" customWidth="1"/>
    <col min="20" max="20" width="15.140625" style="138" customWidth="1"/>
    <col min="21" max="257" width="9.140625" style="138"/>
    <col min="258" max="258" width="34.7109375" style="138" customWidth="1"/>
    <col min="259" max="259" width="20.85546875" style="138" customWidth="1"/>
    <col min="260" max="261" width="10.7109375" style="138" customWidth="1"/>
    <col min="262" max="262" width="11.5703125" style="138" customWidth="1"/>
    <col min="263" max="263" width="11" style="138" customWidth="1"/>
    <col min="264" max="264" width="11.140625" style="138" customWidth="1"/>
    <col min="265" max="265" width="11" style="138" customWidth="1"/>
    <col min="266" max="266" width="11.140625" style="138" customWidth="1"/>
    <col min="267" max="268" width="10.7109375" style="138" customWidth="1"/>
    <col min="269" max="270" width="10.85546875" style="138" customWidth="1"/>
    <col min="271" max="271" width="11" style="138" customWidth="1"/>
    <col min="272" max="272" width="13.28515625" style="138" bestFit="1" customWidth="1"/>
    <col min="273" max="273" width="11.5703125" style="138" bestFit="1" customWidth="1"/>
    <col min="274" max="274" width="13.85546875" style="138" bestFit="1" customWidth="1"/>
    <col min="275" max="275" width="16" style="138" bestFit="1" customWidth="1"/>
    <col min="276" max="276" width="15.140625" style="138" customWidth="1"/>
    <col min="277" max="513" width="9.140625" style="138"/>
    <col min="514" max="514" width="34.7109375" style="138" customWidth="1"/>
    <col min="515" max="515" width="20.85546875" style="138" customWidth="1"/>
    <col min="516" max="517" width="10.7109375" style="138" customWidth="1"/>
    <col min="518" max="518" width="11.5703125" style="138" customWidth="1"/>
    <col min="519" max="519" width="11" style="138" customWidth="1"/>
    <col min="520" max="520" width="11.140625" style="138" customWidth="1"/>
    <col min="521" max="521" width="11" style="138" customWidth="1"/>
    <col min="522" max="522" width="11.140625" style="138" customWidth="1"/>
    <col min="523" max="524" width="10.7109375" style="138" customWidth="1"/>
    <col min="525" max="526" width="10.85546875" style="138" customWidth="1"/>
    <col min="527" max="527" width="11" style="138" customWidth="1"/>
    <col min="528" max="528" width="13.28515625" style="138" bestFit="1" customWidth="1"/>
    <col min="529" max="529" width="11.5703125" style="138" bestFit="1" customWidth="1"/>
    <col min="530" max="530" width="13.85546875" style="138" bestFit="1" customWidth="1"/>
    <col min="531" max="531" width="16" style="138" bestFit="1" customWidth="1"/>
    <col min="532" max="532" width="15.140625" style="138" customWidth="1"/>
    <col min="533" max="769" width="9.140625" style="138"/>
    <col min="770" max="770" width="34.7109375" style="138" customWidth="1"/>
    <col min="771" max="771" width="20.85546875" style="138" customWidth="1"/>
    <col min="772" max="773" width="10.7109375" style="138" customWidth="1"/>
    <col min="774" max="774" width="11.5703125" style="138" customWidth="1"/>
    <col min="775" max="775" width="11" style="138" customWidth="1"/>
    <col min="776" max="776" width="11.140625" style="138" customWidth="1"/>
    <col min="777" max="777" width="11" style="138" customWidth="1"/>
    <col min="778" max="778" width="11.140625" style="138" customWidth="1"/>
    <col min="779" max="780" width="10.7109375" style="138" customWidth="1"/>
    <col min="781" max="782" width="10.85546875" style="138" customWidth="1"/>
    <col min="783" max="783" width="11" style="138" customWidth="1"/>
    <col min="784" max="784" width="13.28515625" style="138" bestFit="1" customWidth="1"/>
    <col min="785" max="785" width="11.5703125" style="138" bestFit="1" customWidth="1"/>
    <col min="786" max="786" width="13.85546875" style="138" bestFit="1" customWidth="1"/>
    <col min="787" max="787" width="16" style="138" bestFit="1" customWidth="1"/>
    <col min="788" max="788" width="15.140625" style="138" customWidth="1"/>
    <col min="789" max="1025" width="9.140625" style="138"/>
    <col min="1026" max="1026" width="34.7109375" style="138" customWidth="1"/>
    <col min="1027" max="1027" width="20.85546875" style="138" customWidth="1"/>
    <col min="1028" max="1029" width="10.7109375" style="138" customWidth="1"/>
    <col min="1030" max="1030" width="11.5703125" style="138" customWidth="1"/>
    <col min="1031" max="1031" width="11" style="138" customWidth="1"/>
    <col min="1032" max="1032" width="11.140625" style="138" customWidth="1"/>
    <col min="1033" max="1033" width="11" style="138" customWidth="1"/>
    <col min="1034" max="1034" width="11.140625" style="138" customWidth="1"/>
    <col min="1035" max="1036" width="10.7109375" style="138" customWidth="1"/>
    <col min="1037" max="1038" width="10.85546875" style="138" customWidth="1"/>
    <col min="1039" max="1039" width="11" style="138" customWidth="1"/>
    <col min="1040" max="1040" width="13.28515625" style="138" bestFit="1" customWidth="1"/>
    <col min="1041" max="1041" width="11.5703125" style="138" bestFit="1" customWidth="1"/>
    <col min="1042" max="1042" width="13.85546875" style="138" bestFit="1" customWidth="1"/>
    <col min="1043" max="1043" width="16" style="138" bestFit="1" customWidth="1"/>
    <col min="1044" max="1044" width="15.140625" style="138" customWidth="1"/>
    <col min="1045" max="1281" width="9.140625" style="138"/>
    <col min="1282" max="1282" width="34.7109375" style="138" customWidth="1"/>
    <col min="1283" max="1283" width="20.85546875" style="138" customWidth="1"/>
    <col min="1284" max="1285" width="10.7109375" style="138" customWidth="1"/>
    <col min="1286" max="1286" width="11.5703125" style="138" customWidth="1"/>
    <col min="1287" max="1287" width="11" style="138" customWidth="1"/>
    <col min="1288" max="1288" width="11.140625" style="138" customWidth="1"/>
    <col min="1289" max="1289" width="11" style="138" customWidth="1"/>
    <col min="1290" max="1290" width="11.140625" style="138" customWidth="1"/>
    <col min="1291" max="1292" width="10.7109375" style="138" customWidth="1"/>
    <col min="1293" max="1294" width="10.85546875" style="138" customWidth="1"/>
    <col min="1295" max="1295" width="11" style="138" customWidth="1"/>
    <col min="1296" max="1296" width="13.28515625" style="138" bestFit="1" customWidth="1"/>
    <col min="1297" max="1297" width="11.5703125" style="138" bestFit="1" customWidth="1"/>
    <col min="1298" max="1298" width="13.85546875" style="138" bestFit="1" customWidth="1"/>
    <col min="1299" max="1299" width="16" style="138" bestFit="1" customWidth="1"/>
    <col min="1300" max="1300" width="15.140625" style="138" customWidth="1"/>
    <col min="1301" max="1537" width="9.140625" style="138"/>
    <col min="1538" max="1538" width="34.7109375" style="138" customWidth="1"/>
    <col min="1539" max="1539" width="20.85546875" style="138" customWidth="1"/>
    <col min="1540" max="1541" width="10.7109375" style="138" customWidth="1"/>
    <col min="1542" max="1542" width="11.5703125" style="138" customWidth="1"/>
    <col min="1543" max="1543" width="11" style="138" customWidth="1"/>
    <col min="1544" max="1544" width="11.140625" style="138" customWidth="1"/>
    <col min="1545" max="1545" width="11" style="138" customWidth="1"/>
    <col min="1546" max="1546" width="11.140625" style="138" customWidth="1"/>
    <col min="1547" max="1548" width="10.7109375" style="138" customWidth="1"/>
    <col min="1549" max="1550" width="10.85546875" style="138" customWidth="1"/>
    <col min="1551" max="1551" width="11" style="138" customWidth="1"/>
    <col min="1552" max="1552" width="13.28515625" style="138" bestFit="1" customWidth="1"/>
    <col min="1553" max="1553" width="11.5703125" style="138" bestFit="1" customWidth="1"/>
    <col min="1554" max="1554" width="13.85546875" style="138" bestFit="1" customWidth="1"/>
    <col min="1555" max="1555" width="16" style="138" bestFit="1" customWidth="1"/>
    <col min="1556" max="1556" width="15.140625" style="138" customWidth="1"/>
    <col min="1557" max="1793" width="9.140625" style="138"/>
    <col min="1794" max="1794" width="34.7109375" style="138" customWidth="1"/>
    <col min="1795" max="1795" width="20.85546875" style="138" customWidth="1"/>
    <col min="1796" max="1797" width="10.7109375" style="138" customWidth="1"/>
    <col min="1798" max="1798" width="11.5703125" style="138" customWidth="1"/>
    <col min="1799" max="1799" width="11" style="138" customWidth="1"/>
    <col min="1800" max="1800" width="11.140625" style="138" customWidth="1"/>
    <col min="1801" max="1801" width="11" style="138" customWidth="1"/>
    <col min="1802" max="1802" width="11.140625" style="138" customWidth="1"/>
    <col min="1803" max="1804" width="10.7109375" style="138" customWidth="1"/>
    <col min="1805" max="1806" width="10.85546875" style="138" customWidth="1"/>
    <col min="1807" max="1807" width="11" style="138" customWidth="1"/>
    <col min="1808" max="1808" width="13.28515625" style="138" bestFit="1" customWidth="1"/>
    <col min="1809" max="1809" width="11.5703125" style="138" bestFit="1" customWidth="1"/>
    <col min="1810" max="1810" width="13.85546875" style="138" bestFit="1" customWidth="1"/>
    <col min="1811" max="1811" width="16" style="138" bestFit="1" customWidth="1"/>
    <col min="1812" max="1812" width="15.140625" style="138" customWidth="1"/>
    <col min="1813" max="2049" width="9.140625" style="138"/>
    <col min="2050" max="2050" width="34.7109375" style="138" customWidth="1"/>
    <col min="2051" max="2051" width="20.85546875" style="138" customWidth="1"/>
    <col min="2052" max="2053" width="10.7109375" style="138" customWidth="1"/>
    <col min="2054" max="2054" width="11.5703125" style="138" customWidth="1"/>
    <col min="2055" max="2055" width="11" style="138" customWidth="1"/>
    <col min="2056" max="2056" width="11.140625" style="138" customWidth="1"/>
    <col min="2057" max="2057" width="11" style="138" customWidth="1"/>
    <col min="2058" max="2058" width="11.140625" style="138" customWidth="1"/>
    <col min="2059" max="2060" width="10.7109375" style="138" customWidth="1"/>
    <col min="2061" max="2062" width="10.85546875" style="138" customWidth="1"/>
    <col min="2063" max="2063" width="11" style="138" customWidth="1"/>
    <col min="2064" max="2064" width="13.28515625" style="138" bestFit="1" customWidth="1"/>
    <col min="2065" max="2065" width="11.5703125" style="138" bestFit="1" customWidth="1"/>
    <col min="2066" max="2066" width="13.85546875" style="138" bestFit="1" customWidth="1"/>
    <col min="2067" max="2067" width="16" style="138" bestFit="1" customWidth="1"/>
    <col min="2068" max="2068" width="15.140625" style="138" customWidth="1"/>
    <col min="2069" max="2305" width="9.140625" style="138"/>
    <col min="2306" max="2306" width="34.7109375" style="138" customWidth="1"/>
    <col min="2307" max="2307" width="20.85546875" style="138" customWidth="1"/>
    <col min="2308" max="2309" width="10.7109375" style="138" customWidth="1"/>
    <col min="2310" max="2310" width="11.5703125" style="138" customWidth="1"/>
    <col min="2311" max="2311" width="11" style="138" customWidth="1"/>
    <col min="2312" max="2312" width="11.140625" style="138" customWidth="1"/>
    <col min="2313" max="2313" width="11" style="138" customWidth="1"/>
    <col min="2314" max="2314" width="11.140625" style="138" customWidth="1"/>
    <col min="2315" max="2316" width="10.7109375" style="138" customWidth="1"/>
    <col min="2317" max="2318" width="10.85546875" style="138" customWidth="1"/>
    <col min="2319" max="2319" width="11" style="138" customWidth="1"/>
    <col min="2320" max="2320" width="13.28515625" style="138" bestFit="1" customWidth="1"/>
    <col min="2321" max="2321" width="11.5703125" style="138" bestFit="1" customWidth="1"/>
    <col min="2322" max="2322" width="13.85546875" style="138" bestFit="1" customWidth="1"/>
    <col min="2323" max="2323" width="16" style="138" bestFit="1" customWidth="1"/>
    <col min="2324" max="2324" width="15.140625" style="138" customWidth="1"/>
    <col min="2325" max="2561" width="9.140625" style="138"/>
    <col min="2562" max="2562" width="34.7109375" style="138" customWidth="1"/>
    <col min="2563" max="2563" width="20.85546875" style="138" customWidth="1"/>
    <col min="2564" max="2565" width="10.7109375" style="138" customWidth="1"/>
    <col min="2566" max="2566" width="11.5703125" style="138" customWidth="1"/>
    <col min="2567" max="2567" width="11" style="138" customWidth="1"/>
    <col min="2568" max="2568" width="11.140625" style="138" customWidth="1"/>
    <col min="2569" max="2569" width="11" style="138" customWidth="1"/>
    <col min="2570" max="2570" width="11.140625" style="138" customWidth="1"/>
    <col min="2571" max="2572" width="10.7109375" style="138" customWidth="1"/>
    <col min="2573" max="2574" width="10.85546875" style="138" customWidth="1"/>
    <col min="2575" max="2575" width="11" style="138" customWidth="1"/>
    <col min="2576" max="2576" width="13.28515625" style="138" bestFit="1" customWidth="1"/>
    <col min="2577" max="2577" width="11.5703125" style="138" bestFit="1" customWidth="1"/>
    <col min="2578" max="2578" width="13.85546875" style="138" bestFit="1" customWidth="1"/>
    <col min="2579" max="2579" width="16" style="138" bestFit="1" customWidth="1"/>
    <col min="2580" max="2580" width="15.140625" style="138" customWidth="1"/>
    <col min="2581" max="2817" width="9.140625" style="138"/>
    <col min="2818" max="2818" width="34.7109375" style="138" customWidth="1"/>
    <col min="2819" max="2819" width="20.85546875" style="138" customWidth="1"/>
    <col min="2820" max="2821" width="10.7109375" style="138" customWidth="1"/>
    <col min="2822" max="2822" width="11.5703125" style="138" customWidth="1"/>
    <col min="2823" max="2823" width="11" style="138" customWidth="1"/>
    <col min="2824" max="2824" width="11.140625" style="138" customWidth="1"/>
    <col min="2825" max="2825" width="11" style="138" customWidth="1"/>
    <col min="2826" max="2826" width="11.140625" style="138" customWidth="1"/>
    <col min="2827" max="2828" width="10.7109375" style="138" customWidth="1"/>
    <col min="2829" max="2830" width="10.85546875" style="138" customWidth="1"/>
    <col min="2831" max="2831" width="11" style="138" customWidth="1"/>
    <col min="2832" max="2832" width="13.28515625" style="138" bestFit="1" customWidth="1"/>
    <col min="2833" max="2833" width="11.5703125" style="138" bestFit="1" customWidth="1"/>
    <col min="2834" max="2834" width="13.85546875" style="138" bestFit="1" customWidth="1"/>
    <col min="2835" max="2835" width="16" style="138" bestFit="1" customWidth="1"/>
    <col min="2836" max="2836" width="15.140625" style="138" customWidth="1"/>
    <col min="2837" max="3073" width="9.140625" style="138"/>
    <col min="3074" max="3074" width="34.7109375" style="138" customWidth="1"/>
    <col min="3075" max="3075" width="20.85546875" style="138" customWidth="1"/>
    <col min="3076" max="3077" width="10.7109375" style="138" customWidth="1"/>
    <col min="3078" max="3078" width="11.5703125" style="138" customWidth="1"/>
    <col min="3079" max="3079" width="11" style="138" customWidth="1"/>
    <col min="3080" max="3080" width="11.140625" style="138" customWidth="1"/>
    <col min="3081" max="3081" width="11" style="138" customWidth="1"/>
    <col min="3082" max="3082" width="11.140625" style="138" customWidth="1"/>
    <col min="3083" max="3084" width="10.7109375" style="138" customWidth="1"/>
    <col min="3085" max="3086" width="10.85546875" style="138" customWidth="1"/>
    <col min="3087" max="3087" width="11" style="138" customWidth="1"/>
    <col min="3088" max="3088" width="13.28515625" style="138" bestFit="1" customWidth="1"/>
    <col min="3089" max="3089" width="11.5703125" style="138" bestFit="1" customWidth="1"/>
    <col min="3090" max="3090" width="13.85546875" style="138" bestFit="1" customWidth="1"/>
    <col min="3091" max="3091" width="16" style="138" bestFit="1" customWidth="1"/>
    <col min="3092" max="3092" width="15.140625" style="138" customWidth="1"/>
    <col min="3093" max="3329" width="9.140625" style="138"/>
    <col min="3330" max="3330" width="34.7109375" style="138" customWidth="1"/>
    <col min="3331" max="3331" width="20.85546875" style="138" customWidth="1"/>
    <col min="3332" max="3333" width="10.7109375" style="138" customWidth="1"/>
    <col min="3334" max="3334" width="11.5703125" style="138" customWidth="1"/>
    <col min="3335" max="3335" width="11" style="138" customWidth="1"/>
    <col min="3336" max="3336" width="11.140625" style="138" customWidth="1"/>
    <col min="3337" max="3337" width="11" style="138" customWidth="1"/>
    <col min="3338" max="3338" width="11.140625" style="138" customWidth="1"/>
    <col min="3339" max="3340" width="10.7109375" style="138" customWidth="1"/>
    <col min="3341" max="3342" width="10.85546875" style="138" customWidth="1"/>
    <col min="3343" max="3343" width="11" style="138" customWidth="1"/>
    <col min="3344" max="3344" width="13.28515625" style="138" bestFit="1" customWidth="1"/>
    <col min="3345" max="3345" width="11.5703125" style="138" bestFit="1" customWidth="1"/>
    <col min="3346" max="3346" width="13.85546875" style="138" bestFit="1" customWidth="1"/>
    <col min="3347" max="3347" width="16" style="138" bestFit="1" customWidth="1"/>
    <col min="3348" max="3348" width="15.140625" style="138" customWidth="1"/>
    <col min="3349" max="3585" width="9.140625" style="138"/>
    <col min="3586" max="3586" width="34.7109375" style="138" customWidth="1"/>
    <col min="3587" max="3587" width="20.85546875" style="138" customWidth="1"/>
    <col min="3588" max="3589" width="10.7109375" style="138" customWidth="1"/>
    <col min="3590" max="3590" width="11.5703125" style="138" customWidth="1"/>
    <col min="3591" max="3591" width="11" style="138" customWidth="1"/>
    <col min="3592" max="3592" width="11.140625" style="138" customWidth="1"/>
    <col min="3593" max="3593" width="11" style="138" customWidth="1"/>
    <col min="3594" max="3594" width="11.140625" style="138" customWidth="1"/>
    <col min="3595" max="3596" width="10.7109375" style="138" customWidth="1"/>
    <col min="3597" max="3598" width="10.85546875" style="138" customWidth="1"/>
    <col min="3599" max="3599" width="11" style="138" customWidth="1"/>
    <col min="3600" max="3600" width="13.28515625" style="138" bestFit="1" customWidth="1"/>
    <col min="3601" max="3601" width="11.5703125" style="138" bestFit="1" customWidth="1"/>
    <col min="3602" max="3602" width="13.85546875" style="138" bestFit="1" customWidth="1"/>
    <col min="3603" max="3603" width="16" style="138" bestFit="1" customWidth="1"/>
    <col min="3604" max="3604" width="15.140625" style="138" customWidth="1"/>
    <col min="3605" max="3841" width="9.140625" style="138"/>
    <col min="3842" max="3842" width="34.7109375" style="138" customWidth="1"/>
    <col min="3843" max="3843" width="20.85546875" style="138" customWidth="1"/>
    <col min="3844" max="3845" width="10.7109375" style="138" customWidth="1"/>
    <col min="3846" max="3846" width="11.5703125" style="138" customWidth="1"/>
    <col min="3847" max="3847" width="11" style="138" customWidth="1"/>
    <col min="3848" max="3848" width="11.140625" style="138" customWidth="1"/>
    <col min="3849" max="3849" width="11" style="138" customWidth="1"/>
    <col min="3850" max="3850" width="11.140625" style="138" customWidth="1"/>
    <col min="3851" max="3852" width="10.7109375" style="138" customWidth="1"/>
    <col min="3853" max="3854" width="10.85546875" style="138" customWidth="1"/>
    <col min="3855" max="3855" width="11" style="138" customWidth="1"/>
    <col min="3856" max="3856" width="13.28515625" style="138" bestFit="1" customWidth="1"/>
    <col min="3857" max="3857" width="11.5703125" style="138" bestFit="1" customWidth="1"/>
    <col min="3858" max="3858" width="13.85546875" style="138" bestFit="1" customWidth="1"/>
    <col min="3859" max="3859" width="16" style="138" bestFit="1" customWidth="1"/>
    <col min="3860" max="3860" width="15.140625" style="138" customWidth="1"/>
    <col min="3861" max="4097" width="9.140625" style="138"/>
    <col min="4098" max="4098" width="34.7109375" style="138" customWidth="1"/>
    <col min="4099" max="4099" width="20.85546875" style="138" customWidth="1"/>
    <col min="4100" max="4101" width="10.7109375" style="138" customWidth="1"/>
    <col min="4102" max="4102" width="11.5703125" style="138" customWidth="1"/>
    <col min="4103" max="4103" width="11" style="138" customWidth="1"/>
    <col min="4104" max="4104" width="11.140625" style="138" customWidth="1"/>
    <col min="4105" max="4105" width="11" style="138" customWidth="1"/>
    <col min="4106" max="4106" width="11.140625" style="138" customWidth="1"/>
    <col min="4107" max="4108" width="10.7109375" style="138" customWidth="1"/>
    <col min="4109" max="4110" width="10.85546875" style="138" customWidth="1"/>
    <col min="4111" max="4111" width="11" style="138" customWidth="1"/>
    <col min="4112" max="4112" width="13.28515625" style="138" bestFit="1" customWidth="1"/>
    <col min="4113" max="4113" width="11.5703125" style="138" bestFit="1" customWidth="1"/>
    <col min="4114" max="4114" width="13.85546875" style="138" bestFit="1" customWidth="1"/>
    <col min="4115" max="4115" width="16" style="138" bestFit="1" customWidth="1"/>
    <col min="4116" max="4116" width="15.140625" style="138" customWidth="1"/>
    <col min="4117" max="4353" width="9.140625" style="138"/>
    <col min="4354" max="4354" width="34.7109375" style="138" customWidth="1"/>
    <col min="4355" max="4355" width="20.85546875" style="138" customWidth="1"/>
    <col min="4356" max="4357" width="10.7109375" style="138" customWidth="1"/>
    <col min="4358" max="4358" width="11.5703125" style="138" customWidth="1"/>
    <col min="4359" max="4359" width="11" style="138" customWidth="1"/>
    <col min="4360" max="4360" width="11.140625" style="138" customWidth="1"/>
    <col min="4361" max="4361" width="11" style="138" customWidth="1"/>
    <col min="4362" max="4362" width="11.140625" style="138" customWidth="1"/>
    <col min="4363" max="4364" width="10.7109375" style="138" customWidth="1"/>
    <col min="4365" max="4366" width="10.85546875" style="138" customWidth="1"/>
    <col min="4367" max="4367" width="11" style="138" customWidth="1"/>
    <col min="4368" max="4368" width="13.28515625" style="138" bestFit="1" customWidth="1"/>
    <col min="4369" max="4369" width="11.5703125" style="138" bestFit="1" customWidth="1"/>
    <col min="4370" max="4370" width="13.85546875" style="138" bestFit="1" customWidth="1"/>
    <col min="4371" max="4371" width="16" style="138" bestFit="1" customWidth="1"/>
    <col min="4372" max="4372" width="15.140625" style="138" customWidth="1"/>
    <col min="4373" max="4609" width="9.140625" style="138"/>
    <col min="4610" max="4610" width="34.7109375" style="138" customWidth="1"/>
    <col min="4611" max="4611" width="20.85546875" style="138" customWidth="1"/>
    <col min="4612" max="4613" width="10.7109375" style="138" customWidth="1"/>
    <col min="4614" max="4614" width="11.5703125" style="138" customWidth="1"/>
    <col min="4615" max="4615" width="11" style="138" customWidth="1"/>
    <col min="4616" max="4616" width="11.140625" style="138" customWidth="1"/>
    <col min="4617" max="4617" width="11" style="138" customWidth="1"/>
    <col min="4618" max="4618" width="11.140625" style="138" customWidth="1"/>
    <col min="4619" max="4620" width="10.7109375" style="138" customWidth="1"/>
    <col min="4621" max="4622" width="10.85546875" style="138" customWidth="1"/>
    <col min="4623" max="4623" width="11" style="138" customWidth="1"/>
    <col min="4624" max="4624" width="13.28515625" style="138" bestFit="1" customWidth="1"/>
    <col min="4625" max="4625" width="11.5703125" style="138" bestFit="1" customWidth="1"/>
    <col min="4626" max="4626" width="13.85546875" style="138" bestFit="1" customWidth="1"/>
    <col min="4627" max="4627" width="16" style="138" bestFit="1" customWidth="1"/>
    <col min="4628" max="4628" width="15.140625" style="138" customWidth="1"/>
    <col min="4629" max="4865" width="9.140625" style="138"/>
    <col min="4866" max="4866" width="34.7109375" style="138" customWidth="1"/>
    <col min="4867" max="4867" width="20.85546875" style="138" customWidth="1"/>
    <col min="4868" max="4869" width="10.7109375" style="138" customWidth="1"/>
    <col min="4870" max="4870" width="11.5703125" style="138" customWidth="1"/>
    <col min="4871" max="4871" width="11" style="138" customWidth="1"/>
    <col min="4872" max="4872" width="11.140625" style="138" customWidth="1"/>
    <col min="4873" max="4873" width="11" style="138" customWidth="1"/>
    <col min="4874" max="4874" width="11.140625" style="138" customWidth="1"/>
    <col min="4875" max="4876" width="10.7109375" style="138" customWidth="1"/>
    <col min="4877" max="4878" width="10.85546875" style="138" customWidth="1"/>
    <col min="4879" max="4879" width="11" style="138" customWidth="1"/>
    <col min="4880" max="4880" width="13.28515625" style="138" bestFit="1" customWidth="1"/>
    <col min="4881" max="4881" width="11.5703125" style="138" bestFit="1" customWidth="1"/>
    <col min="4882" max="4882" width="13.85546875" style="138" bestFit="1" customWidth="1"/>
    <col min="4883" max="4883" width="16" style="138" bestFit="1" customWidth="1"/>
    <col min="4884" max="4884" width="15.140625" style="138" customWidth="1"/>
    <col min="4885" max="5121" width="9.140625" style="138"/>
    <col min="5122" max="5122" width="34.7109375" style="138" customWidth="1"/>
    <col min="5123" max="5123" width="20.85546875" style="138" customWidth="1"/>
    <col min="5124" max="5125" width="10.7109375" style="138" customWidth="1"/>
    <col min="5126" max="5126" width="11.5703125" style="138" customWidth="1"/>
    <col min="5127" max="5127" width="11" style="138" customWidth="1"/>
    <col min="5128" max="5128" width="11.140625" style="138" customWidth="1"/>
    <col min="5129" max="5129" width="11" style="138" customWidth="1"/>
    <col min="5130" max="5130" width="11.140625" style="138" customWidth="1"/>
    <col min="5131" max="5132" width="10.7109375" style="138" customWidth="1"/>
    <col min="5133" max="5134" width="10.85546875" style="138" customWidth="1"/>
    <col min="5135" max="5135" width="11" style="138" customWidth="1"/>
    <col min="5136" max="5136" width="13.28515625" style="138" bestFit="1" customWidth="1"/>
    <col min="5137" max="5137" width="11.5703125" style="138" bestFit="1" customWidth="1"/>
    <col min="5138" max="5138" width="13.85546875" style="138" bestFit="1" customWidth="1"/>
    <col min="5139" max="5139" width="16" style="138" bestFit="1" customWidth="1"/>
    <col min="5140" max="5140" width="15.140625" style="138" customWidth="1"/>
    <col min="5141" max="5377" width="9.140625" style="138"/>
    <col min="5378" max="5378" width="34.7109375" style="138" customWidth="1"/>
    <col min="5379" max="5379" width="20.85546875" style="138" customWidth="1"/>
    <col min="5380" max="5381" width="10.7109375" style="138" customWidth="1"/>
    <col min="5382" max="5382" width="11.5703125" style="138" customWidth="1"/>
    <col min="5383" max="5383" width="11" style="138" customWidth="1"/>
    <col min="5384" max="5384" width="11.140625" style="138" customWidth="1"/>
    <col min="5385" max="5385" width="11" style="138" customWidth="1"/>
    <col min="5386" max="5386" width="11.140625" style="138" customWidth="1"/>
    <col min="5387" max="5388" width="10.7109375" style="138" customWidth="1"/>
    <col min="5389" max="5390" width="10.85546875" style="138" customWidth="1"/>
    <col min="5391" max="5391" width="11" style="138" customWidth="1"/>
    <col min="5392" max="5392" width="13.28515625" style="138" bestFit="1" customWidth="1"/>
    <col min="5393" max="5393" width="11.5703125" style="138" bestFit="1" customWidth="1"/>
    <col min="5394" max="5394" width="13.85546875" style="138" bestFit="1" customWidth="1"/>
    <col min="5395" max="5395" width="16" style="138" bestFit="1" customWidth="1"/>
    <col min="5396" max="5396" width="15.140625" style="138" customWidth="1"/>
    <col min="5397" max="5633" width="9.140625" style="138"/>
    <col min="5634" max="5634" width="34.7109375" style="138" customWidth="1"/>
    <col min="5635" max="5635" width="20.85546875" style="138" customWidth="1"/>
    <col min="5636" max="5637" width="10.7109375" style="138" customWidth="1"/>
    <col min="5638" max="5638" width="11.5703125" style="138" customWidth="1"/>
    <col min="5639" max="5639" width="11" style="138" customWidth="1"/>
    <col min="5640" max="5640" width="11.140625" style="138" customWidth="1"/>
    <col min="5641" max="5641" width="11" style="138" customWidth="1"/>
    <col min="5642" max="5642" width="11.140625" style="138" customWidth="1"/>
    <col min="5643" max="5644" width="10.7109375" style="138" customWidth="1"/>
    <col min="5645" max="5646" width="10.85546875" style="138" customWidth="1"/>
    <col min="5647" max="5647" width="11" style="138" customWidth="1"/>
    <col min="5648" max="5648" width="13.28515625" style="138" bestFit="1" customWidth="1"/>
    <col min="5649" max="5649" width="11.5703125" style="138" bestFit="1" customWidth="1"/>
    <col min="5650" max="5650" width="13.85546875" style="138" bestFit="1" customWidth="1"/>
    <col min="5651" max="5651" width="16" style="138" bestFit="1" customWidth="1"/>
    <col min="5652" max="5652" width="15.140625" style="138" customWidth="1"/>
    <col min="5653" max="5889" width="9.140625" style="138"/>
    <col min="5890" max="5890" width="34.7109375" style="138" customWidth="1"/>
    <col min="5891" max="5891" width="20.85546875" style="138" customWidth="1"/>
    <col min="5892" max="5893" width="10.7109375" style="138" customWidth="1"/>
    <col min="5894" max="5894" width="11.5703125" style="138" customWidth="1"/>
    <col min="5895" max="5895" width="11" style="138" customWidth="1"/>
    <col min="5896" max="5896" width="11.140625" style="138" customWidth="1"/>
    <col min="5897" max="5897" width="11" style="138" customWidth="1"/>
    <col min="5898" max="5898" width="11.140625" style="138" customWidth="1"/>
    <col min="5899" max="5900" width="10.7109375" style="138" customWidth="1"/>
    <col min="5901" max="5902" width="10.85546875" style="138" customWidth="1"/>
    <col min="5903" max="5903" width="11" style="138" customWidth="1"/>
    <col min="5904" max="5904" width="13.28515625" style="138" bestFit="1" customWidth="1"/>
    <col min="5905" max="5905" width="11.5703125" style="138" bestFit="1" customWidth="1"/>
    <col min="5906" max="5906" width="13.85546875" style="138" bestFit="1" customWidth="1"/>
    <col min="5907" max="5907" width="16" style="138" bestFit="1" customWidth="1"/>
    <col min="5908" max="5908" width="15.140625" style="138" customWidth="1"/>
    <col min="5909" max="6145" width="9.140625" style="138"/>
    <col min="6146" max="6146" width="34.7109375" style="138" customWidth="1"/>
    <col min="6147" max="6147" width="20.85546875" style="138" customWidth="1"/>
    <col min="6148" max="6149" width="10.7109375" style="138" customWidth="1"/>
    <col min="6150" max="6150" width="11.5703125" style="138" customWidth="1"/>
    <col min="6151" max="6151" width="11" style="138" customWidth="1"/>
    <col min="6152" max="6152" width="11.140625" style="138" customWidth="1"/>
    <col min="6153" max="6153" width="11" style="138" customWidth="1"/>
    <col min="6154" max="6154" width="11.140625" style="138" customWidth="1"/>
    <col min="6155" max="6156" width="10.7109375" style="138" customWidth="1"/>
    <col min="6157" max="6158" width="10.85546875" style="138" customWidth="1"/>
    <col min="6159" max="6159" width="11" style="138" customWidth="1"/>
    <col min="6160" max="6160" width="13.28515625" style="138" bestFit="1" customWidth="1"/>
    <col min="6161" max="6161" width="11.5703125" style="138" bestFit="1" customWidth="1"/>
    <col min="6162" max="6162" width="13.85546875" style="138" bestFit="1" customWidth="1"/>
    <col min="6163" max="6163" width="16" style="138" bestFit="1" customWidth="1"/>
    <col min="6164" max="6164" width="15.140625" style="138" customWidth="1"/>
    <col min="6165" max="6401" width="9.140625" style="138"/>
    <col min="6402" max="6402" width="34.7109375" style="138" customWidth="1"/>
    <col min="6403" max="6403" width="20.85546875" style="138" customWidth="1"/>
    <col min="6404" max="6405" width="10.7109375" style="138" customWidth="1"/>
    <col min="6406" max="6406" width="11.5703125" style="138" customWidth="1"/>
    <col min="6407" max="6407" width="11" style="138" customWidth="1"/>
    <col min="6408" max="6408" width="11.140625" style="138" customWidth="1"/>
    <col min="6409" max="6409" width="11" style="138" customWidth="1"/>
    <col min="6410" max="6410" width="11.140625" style="138" customWidth="1"/>
    <col min="6411" max="6412" width="10.7109375" style="138" customWidth="1"/>
    <col min="6413" max="6414" width="10.85546875" style="138" customWidth="1"/>
    <col min="6415" max="6415" width="11" style="138" customWidth="1"/>
    <col min="6416" max="6416" width="13.28515625" style="138" bestFit="1" customWidth="1"/>
    <col min="6417" max="6417" width="11.5703125" style="138" bestFit="1" customWidth="1"/>
    <col min="6418" max="6418" width="13.85546875" style="138" bestFit="1" customWidth="1"/>
    <col min="6419" max="6419" width="16" style="138" bestFit="1" customWidth="1"/>
    <col min="6420" max="6420" width="15.140625" style="138" customWidth="1"/>
    <col min="6421" max="6657" width="9.140625" style="138"/>
    <col min="6658" max="6658" width="34.7109375" style="138" customWidth="1"/>
    <col min="6659" max="6659" width="20.85546875" style="138" customWidth="1"/>
    <col min="6660" max="6661" width="10.7109375" style="138" customWidth="1"/>
    <col min="6662" max="6662" width="11.5703125" style="138" customWidth="1"/>
    <col min="6663" max="6663" width="11" style="138" customWidth="1"/>
    <col min="6664" max="6664" width="11.140625" style="138" customWidth="1"/>
    <col min="6665" max="6665" width="11" style="138" customWidth="1"/>
    <col min="6666" max="6666" width="11.140625" style="138" customWidth="1"/>
    <col min="6667" max="6668" width="10.7109375" style="138" customWidth="1"/>
    <col min="6669" max="6670" width="10.85546875" style="138" customWidth="1"/>
    <col min="6671" max="6671" width="11" style="138" customWidth="1"/>
    <col min="6672" max="6672" width="13.28515625" style="138" bestFit="1" customWidth="1"/>
    <col min="6673" max="6673" width="11.5703125" style="138" bestFit="1" customWidth="1"/>
    <col min="6674" max="6674" width="13.85546875" style="138" bestFit="1" customWidth="1"/>
    <col min="6675" max="6675" width="16" style="138" bestFit="1" customWidth="1"/>
    <col min="6676" max="6676" width="15.140625" style="138" customWidth="1"/>
    <col min="6677" max="6913" width="9.140625" style="138"/>
    <col min="6914" max="6914" width="34.7109375" style="138" customWidth="1"/>
    <col min="6915" max="6915" width="20.85546875" style="138" customWidth="1"/>
    <col min="6916" max="6917" width="10.7109375" style="138" customWidth="1"/>
    <col min="6918" max="6918" width="11.5703125" style="138" customWidth="1"/>
    <col min="6919" max="6919" width="11" style="138" customWidth="1"/>
    <col min="6920" max="6920" width="11.140625" style="138" customWidth="1"/>
    <col min="6921" max="6921" width="11" style="138" customWidth="1"/>
    <col min="6922" max="6922" width="11.140625" style="138" customWidth="1"/>
    <col min="6923" max="6924" width="10.7109375" style="138" customWidth="1"/>
    <col min="6925" max="6926" width="10.85546875" style="138" customWidth="1"/>
    <col min="6927" max="6927" width="11" style="138" customWidth="1"/>
    <col min="6928" max="6928" width="13.28515625" style="138" bestFit="1" customWidth="1"/>
    <col min="6929" max="6929" width="11.5703125" style="138" bestFit="1" customWidth="1"/>
    <col min="6930" max="6930" width="13.85546875" style="138" bestFit="1" customWidth="1"/>
    <col min="6931" max="6931" width="16" style="138" bestFit="1" customWidth="1"/>
    <col min="6932" max="6932" width="15.140625" style="138" customWidth="1"/>
    <col min="6933" max="7169" width="9.140625" style="138"/>
    <col min="7170" max="7170" width="34.7109375" style="138" customWidth="1"/>
    <col min="7171" max="7171" width="20.85546875" style="138" customWidth="1"/>
    <col min="7172" max="7173" width="10.7109375" style="138" customWidth="1"/>
    <col min="7174" max="7174" width="11.5703125" style="138" customWidth="1"/>
    <col min="7175" max="7175" width="11" style="138" customWidth="1"/>
    <col min="7176" max="7176" width="11.140625" style="138" customWidth="1"/>
    <col min="7177" max="7177" width="11" style="138" customWidth="1"/>
    <col min="7178" max="7178" width="11.140625" style="138" customWidth="1"/>
    <col min="7179" max="7180" width="10.7109375" style="138" customWidth="1"/>
    <col min="7181" max="7182" width="10.85546875" style="138" customWidth="1"/>
    <col min="7183" max="7183" width="11" style="138" customWidth="1"/>
    <col min="7184" max="7184" width="13.28515625" style="138" bestFit="1" customWidth="1"/>
    <col min="7185" max="7185" width="11.5703125" style="138" bestFit="1" customWidth="1"/>
    <col min="7186" max="7186" width="13.85546875" style="138" bestFit="1" customWidth="1"/>
    <col min="7187" max="7187" width="16" style="138" bestFit="1" customWidth="1"/>
    <col min="7188" max="7188" width="15.140625" style="138" customWidth="1"/>
    <col min="7189" max="7425" width="9.140625" style="138"/>
    <col min="7426" max="7426" width="34.7109375" style="138" customWidth="1"/>
    <col min="7427" max="7427" width="20.85546875" style="138" customWidth="1"/>
    <col min="7428" max="7429" width="10.7109375" style="138" customWidth="1"/>
    <col min="7430" max="7430" width="11.5703125" style="138" customWidth="1"/>
    <col min="7431" max="7431" width="11" style="138" customWidth="1"/>
    <col min="7432" max="7432" width="11.140625" style="138" customWidth="1"/>
    <col min="7433" max="7433" width="11" style="138" customWidth="1"/>
    <col min="7434" max="7434" width="11.140625" style="138" customWidth="1"/>
    <col min="7435" max="7436" width="10.7109375" style="138" customWidth="1"/>
    <col min="7437" max="7438" width="10.85546875" style="138" customWidth="1"/>
    <col min="7439" max="7439" width="11" style="138" customWidth="1"/>
    <col min="7440" max="7440" width="13.28515625" style="138" bestFit="1" customWidth="1"/>
    <col min="7441" max="7441" width="11.5703125" style="138" bestFit="1" customWidth="1"/>
    <col min="7442" max="7442" width="13.85546875" style="138" bestFit="1" customWidth="1"/>
    <col min="7443" max="7443" width="16" style="138" bestFit="1" customWidth="1"/>
    <col min="7444" max="7444" width="15.140625" style="138" customWidth="1"/>
    <col min="7445" max="7681" width="9.140625" style="138"/>
    <col min="7682" max="7682" width="34.7109375" style="138" customWidth="1"/>
    <col min="7683" max="7683" width="20.85546875" style="138" customWidth="1"/>
    <col min="7684" max="7685" width="10.7109375" style="138" customWidth="1"/>
    <col min="7686" max="7686" width="11.5703125" style="138" customWidth="1"/>
    <col min="7687" max="7687" width="11" style="138" customWidth="1"/>
    <col min="7688" max="7688" width="11.140625" style="138" customWidth="1"/>
    <col min="7689" max="7689" width="11" style="138" customWidth="1"/>
    <col min="7690" max="7690" width="11.140625" style="138" customWidth="1"/>
    <col min="7691" max="7692" width="10.7109375" style="138" customWidth="1"/>
    <col min="7693" max="7694" width="10.85546875" style="138" customWidth="1"/>
    <col min="7695" max="7695" width="11" style="138" customWidth="1"/>
    <col min="7696" max="7696" width="13.28515625" style="138" bestFit="1" customWidth="1"/>
    <col min="7697" max="7697" width="11.5703125" style="138" bestFit="1" customWidth="1"/>
    <col min="7698" max="7698" width="13.85546875" style="138" bestFit="1" customWidth="1"/>
    <col min="7699" max="7699" width="16" style="138" bestFit="1" customWidth="1"/>
    <col min="7700" max="7700" width="15.140625" style="138" customWidth="1"/>
    <col min="7701" max="7937" width="9.140625" style="138"/>
    <col min="7938" max="7938" width="34.7109375" style="138" customWidth="1"/>
    <col min="7939" max="7939" width="20.85546875" style="138" customWidth="1"/>
    <col min="7940" max="7941" width="10.7109375" style="138" customWidth="1"/>
    <col min="7942" max="7942" width="11.5703125" style="138" customWidth="1"/>
    <col min="7943" max="7943" width="11" style="138" customWidth="1"/>
    <col min="7944" max="7944" width="11.140625" style="138" customWidth="1"/>
    <col min="7945" max="7945" width="11" style="138" customWidth="1"/>
    <col min="7946" max="7946" width="11.140625" style="138" customWidth="1"/>
    <col min="7947" max="7948" width="10.7109375" style="138" customWidth="1"/>
    <col min="7949" max="7950" width="10.85546875" style="138" customWidth="1"/>
    <col min="7951" max="7951" width="11" style="138" customWidth="1"/>
    <col min="7952" max="7952" width="13.28515625" style="138" bestFit="1" customWidth="1"/>
    <col min="7953" max="7953" width="11.5703125" style="138" bestFit="1" customWidth="1"/>
    <col min="7954" max="7954" width="13.85546875" style="138" bestFit="1" customWidth="1"/>
    <col min="7955" max="7955" width="16" style="138" bestFit="1" customWidth="1"/>
    <col min="7956" max="7956" width="15.140625" style="138" customWidth="1"/>
    <col min="7957" max="8193" width="9.140625" style="138"/>
    <col min="8194" max="8194" width="34.7109375" style="138" customWidth="1"/>
    <col min="8195" max="8195" width="20.85546875" style="138" customWidth="1"/>
    <col min="8196" max="8197" width="10.7109375" style="138" customWidth="1"/>
    <col min="8198" max="8198" width="11.5703125" style="138" customWidth="1"/>
    <col min="8199" max="8199" width="11" style="138" customWidth="1"/>
    <col min="8200" max="8200" width="11.140625" style="138" customWidth="1"/>
    <col min="8201" max="8201" width="11" style="138" customWidth="1"/>
    <col min="8202" max="8202" width="11.140625" style="138" customWidth="1"/>
    <col min="8203" max="8204" width="10.7109375" style="138" customWidth="1"/>
    <col min="8205" max="8206" width="10.85546875" style="138" customWidth="1"/>
    <col min="8207" max="8207" width="11" style="138" customWidth="1"/>
    <col min="8208" max="8208" width="13.28515625" style="138" bestFit="1" customWidth="1"/>
    <col min="8209" max="8209" width="11.5703125" style="138" bestFit="1" customWidth="1"/>
    <col min="8210" max="8210" width="13.85546875" style="138" bestFit="1" customWidth="1"/>
    <col min="8211" max="8211" width="16" style="138" bestFit="1" customWidth="1"/>
    <col min="8212" max="8212" width="15.140625" style="138" customWidth="1"/>
    <col min="8213" max="8449" width="9.140625" style="138"/>
    <col min="8450" max="8450" width="34.7109375" style="138" customWidth="1"/>
    <col min="8451" max="8451" width="20.85546875" style="138" customWidth="1"/>
    <col min="8452" max="8453" width="10.7109375" style="138" customWidth="1"/>
    <col min="8454" max="8454" width="11.5703125" style="138" customWidth="1"/>
    <col min="8455" max="8455" width="11" style="138" customWidth="1"/>
    <col min="8456" max="8456" width="11.140625" style="138" customWidth="1"/>
    <col min="8457" max="8457" width="11" style="138" customWidth="1"/>
    <col min="8458" max="8458" width="11.140625" style="138" customWidth="1"/>
    <col min="8459" max="8460" width="10.7109375" style="138" customWidth="1"/>
    <col min="8461" max="8462" width="10.85546875" style="138" customWidth="1"/>
    <col min="8463" max="8463" width="11" style="138" customWidth="1"/>
    <col min="8464" max="8464" width="13.28515625" style="138" bestFit="1" customWidth="1"/>
    <col min="8465" max="8465" width="11.5703125" style="138" bestFit="1" customWidth="1"/>
    <col min="8466" max="8466" width="13.85546875" style="138" bestFit="1" customWidth="1"/>
    <col min="8467" max="8467" width="16" style="138" bestFit="1" customWidth="1"/>
    <col min="8468" max="8468" width="15.140625" style="138" customWidth="1"/>
    <col min="8469" max="8705" width="9.140625" style="138"/>
    <col min="8706" max="8706" width="34.7109375" style="138" customWidth="1"/>
    <col min="8707" max="8707" width="20.85546875" style="138" customWidth="1"/>
    <col min="8708" max="8709" width="10.7109375" style="138" customWidth="1"/>
    <col min="8710" max="8710" width="11.5703125" style="138" customWidth="1"/>
    <col min="8711" max="8711" width="11" style="138" customWidth="1"/>
    <col min="8712" max="8712" width="11.140625" style="138" customWidth="1"/>
    <col min="8713" max="8713" width="11" style="138" customWidth="1"/>
    <col min="8714" max="8714" width="11.140625" style="138" customWidth="1"/>
    <col min="8715" max="8716" width="10.7109375" style="138" customWidth="1"/>
    <col min="8717" max="8718" width="10.85546875" style="138" customWidth="1"/>
    <col min="8719" max="8719" width="11" style="138" customWidth="1"/>
    <col min="8720" max="8720" width="13.28515625" style="138" bestFit="1" customWidth="1"/>
    <col min="8721" max="8721" width="11.5703125" style="138" bestFit="1" customWidth="1"/>
    <col min="8722" max="8722" width="13.85546875" style="138" bestFit="1" customWidth="1"/>
    <col min="8723" max="8723" width="16" style="138" bestFit="1" customWidth="1"/>
    <col min="8724" max="8724" width="15.140625" style="138" customWidth="1"/>
    <col min="8725" max="8961" width="9.140625" style="138"/>
    <col min="8962" max="8962" width="34.7109375" style="138" customWidth="1"/>
    <col min="8963" max="8963" width="20.85546875" style="138" customWidth="1"/>
    <col min="8964" max="8965" width="10.7109375" style="138" customWidth="1"/>
    <col min="8966" max="8966" width="11.5703125" style="138" customWidth="1"/>
    <col min="8967" max="8967" width="11" style="138" customWidth="1"/>
    <col min="8968" max="8968" width="11.140625" style="138" customWidth="1"/>
    <col min="8969" max="8969" width="11" style="138" customWidth="1"/>
    <col min="8970" max="8970" width="11.140625" style="138" customWidth="1"/>
    <col min="8971" max="8972" width="10.7109375" style="138" customWidth="1"/>
    <col min="8973" max="8974" width="10.85546875" style="138" customWidth="1"/>
    <col min="8975" max="8975" width="11" style="138" customWidth="1"/>
    <col min="8976" max="8976" width="13.28515625" style="138" bestFit="1" customWidth="1"/>
    <col min="8977" max="8977" width="11.5703125" style="138" bestFit="1" customWidth="1"/>
    <col min="8978" max="8978" width="13.85546875" style="138" bestFit="1" customWidth="1"/>
    <col min="8979" max="8979" width="16" style="138" bestFit="1" customWidth="1"/>
    <col min="8980" max="8980" width="15.140625" style="138" customWidth="1"/>
    <col min="8981" max="9217" width="9.140625" style="138"/>
    <col min="9218" max="9218" width="34.7109375" style="138" customWidth="1"/>
    <col min="9219" max="9219" width="20.85546875" style="138" customWidth="1"/>
    <col min="9220" max="9221" width="10.7109375" style="138" customWidth="1"/>
    <col min="9222" max="9222" width="11.5703125" style="138" customWidth="1"/>
    <col min="9223" max="9223" width="11" style="138" customWidth="1"/>
    <col min="9224" max="9224" width="11.140625" style="138" customWidth="1"/>
    <col min="9225" max="9225" width="11" style="138" customWidth="1"/>
    <col min="9226" max="9226" width="11.140625" style="138" customWidth="1"/>
    <col min="9227" max="9228" width="10.7109375" style="138" customWidth="1"/>
    <col min="9229" max="9230" width="10.85546875" style="138" customWidth="1"/>
    <col min="9231" max="9231" width="11" style="138" customWidth="1"/>
    <col min="9232" max="9232" width="13.28515625" style="138" bestFit="1" customWidth="1"/>
    <col min="9233" max="9233" width="11.5703125" style="138" bestFit="1" customWidth="1"/>
    <col min="9234" max="9234" width="13.85546875" style="138" bestFit="1" customWidth="1"/>
    <col min="9235" max="9235" width="16" style="138" bestFit="1" customWidth="1"/>
    <col min="9236" max="9236" width="15.140625" style="138" customWidth="1"/>
    <col min="9237" max="9473" width="9.140625" style="138"/>
    <col min="9474" max="9474" width="34.7109375" style="138" customWidth="1"/>
    <col min="9475" max="9475" width="20.85546875" style="138" customWidth="1"/>
    <col min="9476" max="9477" width="10.7109375" style="138" customWidth="1"/>
    <col min="9478" max="9478" width="11.5703125" style="138" customWidth="1"/>
    <col min="9479" max="9479" width="11" style="138" customWidth="1"/>
    <col min="9480" max="9480" width="11.140625" style="138" customWidth="1"/>
    <col min="9481" max="9481" width="11" style="138" customWidth="1"/>
    <col min="9482" max="9482" width="11.140625" style="138" customWidth="1"/>
    <col min="9483" max="9484" width="10.7109375" style="138" customWidth="1"/>
    <col min="9485" max="9486" width="10.85546875" style="138" customWidth="1"/>
    <col min="9487" max="9487" width="11" style="138" customWidth="1"/>
    <col min="9488" max="9488" width="13.28515625" style="138" bestFit="1" customWidth="1"/>
    <col min="9489" max="9489" width="11.5703125" style="138" bestFit="1" customWidth="1"/>
    <col min="9490" max="9490" width="13.85546875" style="138" bestFit="1" customWidth="1"/>
    <col min="9491" max="9491" width="16" style="138" bestFit="1" customWidth="1"/>
    <col min="9492" max="9492" width="15.140625" style="138" customWidth="1"/>
    <col min="9493" max="9729" width="9.140625" style="138"/>
    <col min="9730" max="9730" width="34.7109375" style="138" customWidth="1"/>
    <col min="9731" max="9731" width="20.85546875" style="138" customWidth="1"/>
    <col min="9732" max="9733" width="10.7109375" style="138" customWidth="1"/>
    <col min="9734" max="9734" width="11.5703125" style="138" customWidth="1"/>
    <col min="9735" max="9735" width="11" style="138" customWidth="1"/>
    <col min="9736" max="9736" width="11.140625" style="138" customWidth="1"/>
    <col min="9737" max="9737" width="11" style="138" customWidth="1"/>
    <col min="9738" max="9738" width="11.140625" style="138" customWidth="1"/>
    <col min="9739" max="9740" width="10.7109375" style="138" customWidth="1"/>
    <col min="9741" max="9742" width="10.85546875" style="138" customWidth="1"/>
    <col min="9743" max="9743" width="11" style="138" customWidth="1"/>
    <col min="9744" max="9744" width="13.28515625" style="138" bestFit="1" customWidth="1"/>
    <col min="9745" max="9745" width="11.5703125" style="138" bestFit="1" customWidth="1"/>
    <col min="9746" max="9746" width="13.85546875" style="138" bestFit="1" customWidth="1"/>
    <col min="9747" max="9747" width="16" style="138" bestFit="1" customWidth="1"/>
    <col min="9748" max="9748" width="15.140625" style="138" customWidth="1"/>
    <col min="9749" max="9985" width="9.140625" style="138"/>
    <col min="9986" max="9986" width="34.7109375" style="138" customWidth="1"/>
    <col min="9987" max="9987" width="20.85546875" style="138" customWidth="1"/>
    <col min="9988" max="9989" width="10.7109375" style="138" customWidth="1"/>
    <col min="9990" max="9990" width="11.5703125" style="138" customWidth="1"/>
    <col min="9991" max="9991" width="11" style="138" customWidth="1"/>
    <col min="9992" max="9992" width="11.140625" style="138" customWidth="1"/>
    <col min="9993" max="9993" width="11" style="138" customWidth="1"/>
    <col min="9994" max="9994" width="11.140625" style="138" customWidth="1"/>
    <col min="9995" max="9996" width="10.7109375" style="138" customWidth="1"/>
    <col min="9997" max="9998" width="10.85546875" style="138" customWidth="1"/>
    <col min="9999" max="9999" width="11" style="138" customWidth="1"/>
    <col min="10000" max="10000" width="13.28515625" style="138" bestFit="1" customWidth="1"/>
    <col min="10001" max="10001" width="11.5703125" style="138" bestFit="1" customWidth="1"/>
    <col min="10002" max="10002" width="13.85546875" style="138" bestFit="1" customWidth="1"/>
    <col min="10003" max="10003" width="16" style="138" bestFit="1" customWidth="1"/>
    <col min="10004" max="10004" width="15.140625" style="138" customWidth="1"/>
    <col min="10005" max="10241" width="9.140625" style="138"/>
    <col min="10242" max="10242" width="34.7109375" style="138" customWidth="1"/>
    <col min="10243" max="10243" width="20.85546875" style="138" customWidth="1"/>
    <col min="10244" max="10245" width="10.7109375" style="138" customWidth="1"/>
    <col min="10246" max="10246" width="11.5703125" style="138" customWidth="1"/>
    <col min="10247" max="10247" width="11" style="138" customWidth="1"/>
    <col min="10248" max="10248" width="11.140625" style="138" customWidth="1"/>
    <col min="10249" max="10249" width="11" style="138" customWidth="1"/>
    <col min="10250" max="10250" width="11.140625" style="138" customWidth="1"/>
    <col min="10251" max="10252" width="10.7109375" style="138" customWidth="1"/>
    <col min="10253" max="10254" width="10.85546875" style="138" customWidth="1"/>
    <col min="10255" max="10255" width="11" style="138" customWidth="1"/>
    <col min="10256" max="10256" width="13.28515625" style="138" bestFit="1" customWidth="1"/>
    <col min="10257" max="10257" width="11.5703125" style="138" bestFit="1" customWidth="1"/>
    <col min="10258" max="10258" width="13.85546875" style="138" bestFit="1" customWidth="1"/>
    <col min="10259" max="10259" width="16" style="138" bestFit="1" customWidth="1"/>
    <col min="10260" max="10260" width="15.140625" style="138" customWidth="1"/>
    <col min="10261" max="10497" width="9.140625" style="138"/>
    <col min="10498" max="10498" width="34.7109375" style="138" customWidth="1"/>
    <col min="10499" max="10499" width="20.85546875" style="138" customWidth="1"/>
    <col min="10500" max="10501" width="10.7109375" style="138" customWidth="1"/>
    <col min="10502" max="10502" width="11.5703125" style="138" customWidth="1"/>
    <col min="10503" max="10503" width="11" style="138" customWidth="1"/>
    <col min="10504" max="10504" width="11.140625" style="138" customWidth="1"/>
    <col min="10505" max="10505" width="11" style="138" customWidth="1"/>
    <col min="10506" max="10506" width="11.140625" style="138" customWidth="1"/>
    <col min="10507" max="10508" width="10.7109375" style="138" customWidth="1"/>
    <col min="10509" max="10510" width="10.85546875" style="138" customWidth="1"/>
    <col min="10511" max="10511" width="11" style="138" customWidth="1"/>
    <col min="10512" max="10512" width="13.28515625" style="138" bestFit="1" customWidth="1"/>
    <col min="10513" max="10513" width="11.5703125" style="138" bestFit="1" customWidth="1"/>
    <col min="10514" max="10514" width="13.85546875" style="138" bestFit="1" customWidth="1"/>
    <col min="10515" max="10515" width="16" style="138" bestFit="1" customWidth="1"/>
    <col min="10516" max="10516" width="15.140625" style="138" customWidth="1"/>
    <col min="10517" max="10753" width="9.140625" style="138"/>
    <col min="10754" max="10754" width="34.7109375" style="138" customWidth="1"/>
    <col min="10755" max="10755" width="20.85546875" style="138" customWidth="1"/>
    <col min="10756" max="10757" width="10.7109375" style="138" customWidth="1"/>
    <col min="10758" max="10758" width="11.5703125" style="138" customWidth="1"/>
    <col min="10759" max="10759" width="11" style="138" customWidth="1"/>
    <col min="10760" max="10760" width="11.140625" style="138" customWidth="1"/>
    <col min="10761" max="10761" width="11" style="138" customWidth="1"/>
    <col min="10762" max="10762" width="11.140625" style="138" customWidth="1"/>
    <col min="10763" max="10764" width="10.7109375" style="138" customWidth="1"/>
    <col min="10765" max="10766" width="10.85546875" style="138" customWidth="1"/>
    <col min="10767" max="10767" width="11" style="138" customWidth="1"/>
    <col min="10768" max="10768" width="13.28515625" style="138" bestFit="1" customWidth="1"/>
    <col min="10769" max="10769" width="11.5703125" style="138" bestFit="1" customWidth="1"/>
    <col min="10770" max="10770" width="13.85546875" style="138" bestFit="1" customWidth="1"/>
    <col min="10771" max="10771" width="16" style="138" bestFit="1" customWidth="1"/>
    <col min="10772" max="10772" width="15.140625" style="138" customWidth="1"/>
    <col min="10773" max="11009" width="9.140625" style="138"/>
    <col min="11010" max="11010" width="34.7109375" style="138" customWidth="1"/>
    <col min="11011" max="11011" width="20.85546875" style="138" customWidth="1"/>
    <col min="11012" max="11013" width="10.7109375" style="138" customWidth="1"/>
    <col min="11014" max="11014" width="11.5703125" style="138" customWidth="1"/>
    <col min="11015" max="11015" width="11" style="138" customWidth="1"/>
    <col min="11016" max="11016" width="11.140625" style="138" customWidth="1"/>
    <col min="11017" max="11017" width="11" style="138" customWidth="1"/>
    <col min="11018" max="11018" width="11.140625" style="138" customWidth="1"/>
    <col min="11019" max="11020" width="10.7109375" style="138" customWidth="1"/>
    <col min="11021" max="11022" width="10.85546875" style="138" customWidth="1"/>
    <col min="11023" max="11023" width="11" style="138" customWidth="1"/>
    <col min="11024" max="11024" width="13.28515625" style="138" bestFit="1" customWidth="1"/>
    <col min="11025" max="11025" width="11.5703125" style="138" bestFit="1" customWidth="1"/>
    <col min="11026" max="11026" width="13.85546875" style="138" bestFit="1" customWidth="1"/>
    <col min="11027" max="11027" width="16" style="138" bestFit="1" customWidth="1"/>
    <col min="11028" max="11028" width="15.140625" style="138" customWidth="1"/>
    <col min="11029" max="11265" width="9.140625" style="138"/>
    <col min="11266" max="11266" width="34.7109375" style="138" customWidth="1"/>
    <col min="11267" max="11267" width="20.85546875" style="138" customWidth="1"/>
    <col min="11268" max="11269" width="10.7109375" style="138" customWidth="1"/>
    <col min="11270" max="11270" width="11.5703125" style="138" customWidth="1"/>
    <col min="11271" max="11271" width="11" style="138" customWidth="1"/>
    <col min="11272" max="11272" width="11.140625" style="138" customWidth="1"/>
    <col min="11273" max="11273" width="11" style="138" customWidth="1"/>
    <col min="11274" max="11274" width="11.140625" style="138" customWidth="1"/>
    <col min="11275" max="11276" width="10.7109375" style="138" customWidth="1"/>
    <col min="11277" max="11278" width="10.85546875" style="138" customWidth="1"/>
    <col min="11279" max="11279" width="11" style="138" customWidth="1"/>
    <col min="11280" max="11280" width="13.28515625" style="138" bestFit="1" customWidth="1"/>
    <col min="11281" max="11281" width="11.5703125" style="138" bestFit="1" customWidth="1"/>
    <col min="11282" max="11282" width="13.85546875" style="138" bestFit="1" customWidth="1"/>
    <col min="11283" max="11283" width="16" style="138" bestFit="1" customWidth="1"/>
    <col min="11284" max="11284" width="15.140625" style="138" customWidth="1"/>
    <col min="11285" max="11521" width="9.140625" style="138"/>
    <col min="11522" max="11522" width="34.7109375" style="138" customWidth="1"/>
    <col min="11523" max="11523" width="20.85546875" style="138" customWidth="1"/>
    <col min="11524" max="11525" width="10.7109375" style="138" customWidth="1"/>
    <col min="11526" max="11526" width="11.5703125" style="138" customWidth="1"/>
    <col min="11527" max="11527" width="11" style="138" customWidth="1"/>
    <col min="11528" max="11528" width="11.140625" style="138" customWidth="1"/>
    <col min="11529" max="11529" width="11" style="138" customWidth="1"/>
    <col min="11530" max="11530" width="11.140625" style="138" customWidth="1"/>
    <col min="11531" max="11532" width="10.7109375" style="138" customWidth="1"/>
    <col min="11533" max="11534" width="10.85546875" style="138" customWidth="1"/>
    <col min="11535" max="11535" width="11" style="138" customWidth="1"/>
    <col min="11536" max="11536" width="13.28515625" style="138" bestFit="1" customWidth="1"/>
    <col min="11537" max="11537" width="11.5703125" style="138" bestFit="1" customWidth="1"/>
    <col min="11538" max="11538" width="13.85546875" style="138" bestFit="1" customWidth="1"/>
    <col min="11539" max="11539" width="16" style="138" bestFit="1" customWidth="1"/>
    <col min="11540" max="11540" width="15.140625" style="138" customWidth="1"/>
    <col min="11541" max="11777" width="9.140625" style="138"/>
    <col min="11778" max="11778" width="34.7109375" style="138" customWidth="1"/>
    <col min="11779" max="11779" width="20.85546875" style="138" customWidth="1"/>
    <col min="11780" max="11781" width="10.7109375" style="138" customWidth="1"/>
    <col min="11782" max="11782" width="11.5703125" style="138" customWidth="1"/>
    <col min="11783" max="11783" width="11" style="138" customWidth="1"/>
    <col min="11784" max="11784" width="11.140625" style="138" customWidth="1"/>
    <col min="11785" max="11785" width="11" style="138" customWidth="1"/>
    <col min="11786" max="11786" width="11.140625" style="138" customWidth="1"/>
    <col min="11787" max="11788" width="10.7109375" style="138" customWidth="1"/>
    <col min="11789" max="11790" width="10.85546875" style="138" customWidth="1"/>
    <col min="11791" max="11791" width="11" style="138" customWidth="1"/>
    <col min="11792" max="11792" width="13.28515625" style="138" bestFit="1" customWidth="1"/>
    <col min="11793" max="11793" width="11.5703125" style="138" bestFit="1" customWidth="1"/>
    <col min="11794" max="11794" width="13.85546875" style="138" bestFit="1" customWidth="1"/>
    <col min="11795" max="11795" width="16" style="138" bestFit="1" customWidth="1"/>
    <col min="11796" max="11796" width="15.140625" style="138" customWidth="1"/>
    <col min="11797" max="12033" width="9.140625" style="138"/>
    <col min="12034" max="12034" width="34.7109375" style="138" customWidth="1"/>
    <col min="12035" max="12035" width="20.85546875" style="138" customWidth="1"/>
    <col min="12036" max="12037" width="10.7109375" style="138" customWidth="1"/>
    <col min="12038" max="12038" width="11.5703125" style="138" customWidth="1"/>
    <col min="12039" max="12039" width="11" style="138" customWidth="1"/>
    <col min="12040" max="12040" width="11.140625" style="138" customWidth="1"/>
    <col min="12041" max="12041" width="11" style="138" customWidth="1"/>
    <col min="12042" max="12042" width="11.140625" style="138" customWidth="1"/>
    <col min="12043" max="12044" width="10.7109375" style="138" customWidth="1"/>
    <col min="12045" max="12046" width="10.85546875" style="138" customWidth="1"/>
    <col min="12047" max="12047" width="11" style="138" customWidth="1"/>
    <col min="12048" max="12048" width="13.28515625" style="138" bestFit="1" customWidth="1"/>
    <col min="12049" max="12049" width="11.5703125" style="138" bestFit="1" customWidth="1"/>
    <col min="12050" max="12050" width="13.85546875" style="138" bestFit="1" customWidth="1"/>
    <col min="12051" max="12051" width="16" style="138" bestFit="1" customWidth="1"/>
    <col min="12052" max="12052" width="15.140625" style="138" customWidth="1"/>
    <col min="12053" max="12289" width="9.140625" style="138"/>
    <col min="12290" max="12290" width="34.7109375" style="138" customWidth="1"/>
    <col min="12291" max="12291" width="20.85546875" style="138" customWidth="1"/>
    <col min="12292" max="12293" width="10.7109375" style="138" customWidth="1"/>
    <col min="12294" max="12294" width="11.5703125" style="138" customWidth="1"/>
    <col min="12295" max="12295" width="11" style="138" customWidth="1"/>
    <col min="12296" max="12296" width="11.140625" style="138" customWidth="1"/>
    <col min="12297" max="12297" width="11" style="138" customWidth="1"/>
    <col min="12298" max="12298" width="11.140625" style="138" customWidth="1"/>
    <col min="12299" max="12300" width="10.7109375" style="138" customWidth="1"/>
    <col min="12301" max="12302" width="10.85546875" style="138" customWidth="1"/>
    <col min="12303" max="12303" width="11" style="138" customWidth="1"/>
    <col min="12304" max="12304" width="13.28515625" style="138" bestFit="1" customWidth="1"/>
    <col min="12305" max="12305" width="11.5703125" style="138" bestFit="1" customWidth="1"/>
    <col min="12306" max="12306" width="13.85546875" style="138" bestFit="1" customWidth="1"/>
    <col min="12307" max="12307" width="16" style="138" bestFit="1" customWidth="1"/>
    <col min="12308" max="12308" width="15.140625" style="138" customWidth="1"/>
    <col min="12309" max="12545" width="9.140625" style="138"/>
    <col min="12546" max="12546" width="34.7109375" style="138" customWidth="1"/>
    <col min="12547" max="12547" width="20.85546875" style="138" customWidth="1"/>
    <col min="12548" max="12549" width="10.7109375" style="138" customWidth="1"/>
    <col min="12550" max="12550" width="11.5703125" style="138" customWidth="1"/>
    <col min="12551" max="12551" width="11" style="138" customWidth="1"/>
    <col min="12552" max="12552" width="11.140625" style="138" customWidth="1"/>
    <col min="12553" max="12553" width="11" style="138" customWidth="1"/>
    <col min="12554" max="12554" width="11.140625" style="138" customWidth="1"/>
    <col min="12555" max="12556" width="10.7109375" style="138" customWidth="1"/>
    <col min="12557" max="12558" width="10.85546875" style="138" customWidth="1"/>
    <col min="12559" max="12559" width="11" style="138" customWidth="1"/>
    <col min="12560" max="12560" width="13.28515625" style="138" bestFit="1" customWidth="1"/>
    <col min="12561" max="12561" width="11.5703125" style="138" bestFit="1" customWidth="1"/>
    <col min="12562" max="12562" width="13.85546875" style="138" bestFit="1" customWidth="1"/>
    <col min="12563" max="12563" width="16" style="138" bestFit="1" customWidth="1"/>
    <col min="12564" max="12564" width="15.140625" style="138" customWidth="1"/>
    <col min="12565" max="12801" width="9.140625" style="138"/>
    <col min="12802" max="12802" width="34.7109375" style="138" customWidth="1"/>
    <col min="12803" max="12803" width="20.85546875" style="138" customWidth="1"/>
    <col min="12804" max="12805" width="10.7109375" style="138" customWidth="1"/>
    <col min="12806" max="12806" width="11.5703125" style="138" customWidth="1"/>
    <col min="12807" max="12807" width="11" style="138" customWidth="1"/>
    <col min="12808" max="12808" width="11.140625" style="138" customWidth="1"/>
    <col min="12809" max="12809" width="11" style="138" customWidth="1"/>
    <col min="12810" max="12810" width="11.140625" style="138" customWidth="1"/>
    <col min="12811" max="12812" width="10.7109375" style="138" customWidth="1"/>
    <col min="12813" max="12814" width="10.85546875" style="138" customWidth="1"/>
    <col min="12815" max="12815" width="11" style="138" customWidth="1"/>
    <col min="12816" max="12816" width="13.28515625" style="138" bestFit="1" customWidth="1"/>
    <col min="12817" max="12817" width="11.5703125" style="138" bestFit="1" customWidth="1"/>
    <col min="12818" max="12818" width="13.85546875" style="138" bestFit="1" customWidth="1"/>
    <col min="12819" max="12819" width="16" style="138" bestFit="1" customWidth="1"/>
    <col min="12820" max="12820" width="15.140625" style="138" customWidth="1"/>
    <col min="12821" max="13057" width="9.140625" style="138"/>
    <col min="13058" max="13058" width="34.7109375" style="138" customWidth="1"/>
    <col min="13059" max="13059" width="20.85546875" style="138" customWidth="1"/>
    <col min="13060" max="13061" width="10.7109375" style="138" customWidth="1"/>
    <col min="13062" max="13062" width="11.5703125" style="138" customWidth="1"/>
    <col min="13063" max="13063" width="11" style="138" customWidth="1"/>
    <col min="13064" max="13064" width="11.140625" style="138" customWidth="1"/>
    <col min="13065" max="13065" width="11" style="138" customWidth="1"/>
    <col min="13066" max="13066" width="11.140625" style="138" customWidth="1"/>
    <col min="13067" max="13068" width="10.7109375" style="138" customWidth="1"/>
    <col min="13069" max="13070" width="10.85546875" style="138" customWidth="1"/>
    <col min="13071" max="13071" width="11" style="138" customWidth="1"/>
    <col min="13072" max="13072" width="13.28515625" style="138" bestFit="1" customWidth="1"/>
    <col min="13073" max="13073" width="11.5703125" style="138" bestFit="1" customWidth="1"/>
    <col min="13074" max="13074" width="13.85546875" style="138" bestFit="1" customWidth="1"/>
    <col min="13075" max="13075" width="16" style="138" bestFit="1" customWidth="1"/>
    <col min="13076" max="13076" width="15.140625" style="138" customWidth="1"/>
    <col min="13077" max="13313" width="9.140625" style="138"/>
    <col min="13314" max="13314" width="34.7109375" style="138" customWidth="1"/>
    <col min="13315" max="13315" width="20.85546875" style="138" customWidth="1"/>
    <col min="13316" max="13317" width="10.7109375" style="138" customWidth="1"/>
    <col min="13318" max="13318" width="11.5703125" style="138" customWidth="1"/>
    <col min="13319" max="13319" width="11" style="138" customWidth="1"/>
    <col min="13320" max="13320" width="11.140625" style="138" customWidth="1"/>
    <col min="13321" max="13321" width="11" style="138" customWidth="1"/>
    <col min="13322" max="13322" width="11.140625" style="138" customWidth="1"/>
    <col min="13323" max="13324" width="10.7109375" style="138" customWidth="1"/>
    <col min="13325" max="13326" width="10.85546875" style="138" customWidth="1"/>
    <col min="13327" max="13327" width="11" style="138" customWidth="1"/>
    <col min="13328" max="13328" width="13.28515625" style="138" bestFit="1" customWidth="1"/>
    <col min="13329" max="13329" width="11.5703125" style="138" bestFit="1" customWidth="1"/>
    <col min="13330" max="13330" width="13.85546875" style="138" bestFit="1" customWidth="1"/>
    <col min="13331" max="13331" width="16" style="138" bestFit="1" customWidth="1"/>
    <col min="13332" max="13332" width="15.140625" style="138" customWidth="1"/>
    <col min="13333" max="13569" width="9.140625" style="138"/>
    <col min="13570" max="13570" width="34.7109375" style="138" customWidth="1"/>
    <col min="13571" max="13571" width="20.85546875" style="138" customWidth="1"/>
    <col min="13572" max="13573" width="10.7109375" style="138" customWidth="1"/>
    <col min="13574" max="13574" width="11.5703125" style="138" customWidth="1"/>
    <col min="13575" max="13575" width="11" style="138" customWidth="1"/>
    <col min="13576" max="13576" width="11.140625" style="138" customWidth="1"/>
    <col min="13577" max="13577" width="11" style="138" customWidth="1"/>
    <col min="13578" max="13578" width="11.140625" style="138" customWidth="1"/>
    <col min="13579" max="13580" width="10.7109375" style="138" customWidth="1"/>
    <col min="13581" max="13582" width="10.85546875" style="138" customWidth="1"/>
    <col min="13583" max="13583" width="11" style="138" customWidth="1"/>
    <col min="13584" max="13584" width="13.28515625" style="138" bestFit="1" customWidth="1"/>
    <col min="13585" max="13585" width="11.5703125" style="138" bestFit="1" customWidth="1"/>
    <col min="13586" max="13586" width="13.85546875" style="138" bestFit="1" customWidth="1"/>
    <col min="13587" max="13587" width="16" style="138" bestFit="1" customWidth="1"/>
    <col min="13588" max="13588" width="15.140625" style="138" customWidth="1"/>
    <col min="13589" max="13825" width="9.140625" style="138"/>
    <col min="13826" max="13826" width="34.7109375" style="138" customWidth="1"/>
    <col min="13827" max="13827" width="20.85546875" style="138" customWidth="1"/>
    <col min="13828" max="13829" width="10.7109375" style="138" customWidth="1"/>
    <col min="13830" max="13830" width="11.5703125" style="138" customWidth="1"/>
    <col min="13831" max="13831" width="11" style="138" customWidth="1"/>
    <col min="13832" max="13832" width="11.140625" style="138" customWidth="1"/>
    <col min="13833" max="13833" width="11" style="138" customWidth="1"/>
    <col min="13834" max="13834" width="11.140625" style="138" customWidth="1"/>
    <col min="13835" max="13836" width="10.7109375" style="138" customWidth="1"/>
    <col min="13837" max="13838" width="10.85546875" style="138" customWidth="1"/>
    <col min="13839" max="13839" width="11" style="138" customWidth="1"/>
    <col min="13840" max="13840" width="13.28515625" style="138" bestFit="1" customWidth="1"/>
    <col min="13841" max="13841" width="11.5703125" style="138" bestFit="1" customWidth="1"/>
    <col min="13842" max="13842" width="13.85546875" style="138" bestFit="1" customWidth="1"/>
    <col min="13843" max="13843" width="16" style="138" bestFit="1" customWidth="1"/>
    <col min="13844" max="13844" width="15.140625" style="138" customWidth="1"/>
    <col min="13845" max="14081" width="9.140625" style="138"/>
    <col min="14082" max="14082" width="34.7109375" style="138" customWidth="1"/>
    <col min="14083" max="14083" width="20.85546875" style="138" customWidth="1"/>
    <col min="14084" max="14085" width="10.7109375" style="138" customWidth="1"/>
    <col min="14086" max="14086" width="11.5703125" style="138" customWidth="1"/>
    <col min="14087" max="14087" width="11" style="138" customWidth="1"/>
    <col min="14088" max="14088" width="11.140625" style="138" customWidth="1"/>
    <col min="14089" max="14089" width="11" style="138" customWidth="1"/>
    <col min="14090" max="14090" width="11.140625" style="138" customWidth="1"/>
    <col min="14091" max="14092" width="10.7109375" style="138" customWidth="1"/>
    <col min="14093" max="14094" width="10.85546875" style="138" customWidth="1"/>
    <col min="14095" max="14095" width="11" style="138" customWidth="1"/>
    <col min="14096" max="14096" width="13.28515625" style="138" bestFit="1" customWidth="1"/>
    <col min="14097" max="14097" width="11.5703125" style="138" bestFit="1" customWidth="1"/>
    <col min="14098" max="14098" width="13.85546875" style="138" bestFit="1" customWidth="1"/>
    <col min="14099" max="14099" width="16" style="138" bestFit="1" customWidth="1"/>
    <col min="14100" max="14100" width="15.140625" style="138" customWidth="1"/>
    <col min="14101" max="14337" width="9.140625" style="138"/>
    <col min="14338" max="14338" width="34.7109375" style="138" customWidth="1"/>
    <col min="14339" max="14339" width="20.85546875" style="138" customWidth="1"/>
    <col min="14340" max="14341" width="10.7109375" style="138" customWidth="1"/>
    <col min="14342" max="14342" width="11.5703125" style="138" customWidth="1"/>
    <col min="14343" max="14343" width="11" style="138" customWidth="1"/>
    <col min="14344" max="14344" width="11.140625" style="138" customWidth="1"/>
    <col min="14345" max="14345" width="11" style="138" customWidth="1"/>
    <col min="14346" max="14346" width="11.140625" style="138" customWidth="1"/>
    <col min="14347" max="14348" width="10.7109375" style="138" customWidth="1"/>
    <col min="14349" max="14350" width="10.85546875" style="138" customWidth="1"/>
    <col min="14351" max="14351" width="11" style="138" customWidth="1"/>
    <col min="14352" max="14352" width="13.28515625" style="138" bestFit="1" customWidth="1"/>
    <col min="14353" max="14353" width="11.5703125" style="138" bestFit="1" customWidth="1"/>
    <col min="14354" max="14354" width="13.85546875" style="138" bestFit="1" customWidth="1"/>
    <col min="14355" max="14355" width="16" style="138" bestFit="1" customWidth="1"/>
    <col min="14356" max="14356" width="15.140625" style="138" customWidth="1"/>
    <col min="14357" max="14593" width="9.140625" style="138"/>
    <col min="14594" max="14594" width="34.7109375" style="138" customWidth="1"/>
    <col min="14595" max="14595" width="20.85546875" style="138" customWidth="1"/>
    <col min="14596" max="14597" width="10.7109375" style="138" customWidth="1"/>
    <col min="14598" max="14598" width="11.5703125" style="138" customWidth="1"/>
    <col min="14599" max="14599" width="11" style="138" customWidth="1"/>
    <col min="14600" max="14600" width="11.140625" style="138" customWidth="1"/>
    <col min="14601" max="14601" width="11" style="138" customWidth="1"/>
    <col min="14602" max="14602" width="11.140625" style="138" customWidth="1"/>
    <col min="14603" max="14604" width="10.7109375" style="138" customWidth="1"/>
    <col min="14605" max="14606" width="10.85546875" style="138" customWidth="1"/>
    <col min="14607" max="14607" width="11" style="138" customWidth="1"/>
    <col min="14608" max="14608" width="13.28515625" style="138" bestFit="1" customWidth="1"/>
    <col min="14609" max="14609" width="11.5703125" style="138" bestFit="1" customWidth="1"/>
    <col min="14610" max="14610" width="13.85546875" style="138" bestFit="1" customWidth="1"/>
    <col min="14611" max="14611" width="16" style="138" bestFit="1" customWidth="1"/>
    <col min="14612" max="14612" width="15.140625" style="138" customWidth="1"/>
    <col min="14613" max="14849" width="9.140625" style="138"/>
    <col min="14850" max="14850" width="34.7109375" style="138" customWidth="1"/>
    <col min="14851" max="14851" width="20.85546875" style="138" customWidth="1"/>
    <col min="14852" max="14853" width="10.7109375" style="138" customWidth="1"/>
    <col min="14854" max="14854" width="11.5703125" style="138" customWidth="1"/>
    <col min="14855" max="14855" width="11" style="138" customWidth="1"/>
    <col min="14856" max="14856" width="11.140625" style="138" customWidth="1"/>
    <col min="14857" max="14857" width="11" style="138" customWidth="1"/>
    <col min="14858" max="14858" width="11.140625" style="138" customWidth="1"/>
    <col min="14859" max="14860" width="10.7109375" style="138" customWidth="1"/>
    <col min="14861" max="14862" width="10.85546875" style="138" customWidth="1"/>
    <col min="14863" max="14863" width="11" style="138" customWidth="1"/>
    <col min="14864" max="14864" width="13.28515625" style="138" bestFit="1" customWidth="1"/>
    <col min="14865" max="14865" width="11.5703125" style="138" bestFit="1" customWidth="1"/>
    <col min="14866" max="14866" width="13.85546875" style="138" bestFit="1" customWidth="1"/>
    <col min="14867" max="14867" width="16" style="138" bestFit="1" customWidth="1"/>
    <col min="14868" max="14868" width="15.140625" style="138" customWidth="1"/>
    <col min="14869" max="15105" width="9.140625" style="138"/>
    <col min="15106" max="15106" width="34.7109375" style="138" customWidth="1"/>
    <col min="15107" max="15107" width="20.85546875" style="138" customWidth="1"/>
    <col min="15108" max="15109" width="10.7109375" style="138" customWidth="1"/>
    <col min="15110" max="15110" width="11.5703125" style="138" customWidth="1"/>
    <col min="15111" max="15111" width="11" style="138" customWidth="1"/>
    <col min="15112" max="15112" width="11.140625" style="138" customWidth="1"/>
    <col min="15113" max="15113" width="11" style="138" customWidth="1"/>
    <col min="15114" max="15114" width="11.140625" style="138" customWidth="1"/>
    <col min="15115" max="15116" width="10.7109375" style="138" customWidth="1"/>
    <col min="15117" max="15118" width="10.85546875" style="138" customWidth="1"/>
    <col min="15119" max="15119" width="11" style="138" customWidth="1"/>
    <col min="15120" max="15120" width="13.28515625" style="138" bestFit="1" customWidth="1"/>
    <col min="15121" max="15121" width="11.5703125" style="138" bestFit="1" customWidth="1"/>
    <col min="15122" max="15122" width="13.85546875" style="138" bestFit="1" customWidth="1"/>
    <col min="15123" max="15123" width="16" style="138" bestFit="1" customWidth="1"/>
    <col min="15124" max="15124" width="15.140625" style="138" customWidth="1"/>
    <col min="15125" max="15361" width="9.140625" style="138"/>
    <col min="15362" max="15362" width="34.7109375" style="138" customWidth="1"/>
    <col min="15363" max="15363" width="20.85546875" style="138" customWidth="1"/>
    <col min="15364" max="15365" width="10.7109375" style="138" customWidth="1"/>
    <col min="15366" max="15366" width="11.5703125" style="138" customWidth="1"/>
    <col min="15367" max="15367" width="11" style="138" customWidth="1"/>
    <col min="15368" max="15368" width="11.140625" style="138" customWidth="1"/>
    <col min="15369" max="15369" width="11" style="138" customWidth="1"/>
    <col min="15370" max="15370" width="11.140625" style="138" customWidth="1"/>
    <col min="15371" max="15372" width="10.7109375" style="138" customWidth="1"/>
    <col min="15373" max="15374" width="10.85546875" style="138" customWidth="1"/>
    <col min="15375" max="15375" width="11" style="138" customWidth="1"/>
    <col min="15376" max="15376" width="13.28515625" style="138" bestFit="1" customWidth="1"/>
    <col min="15377" max="15377" width="11.5703125" style="138" bestFit="1" customWidth="1"/>
    <col min="15378" max="15378" width="13.85546875" style="138" bestFit="1" customWidth="1"/>
    <col min="15379" max="15379" width="16" style="138" bestFit="1" customWidth="1"/>
    <col min="15380" max="15380" width="15.140625" style="138" customWidth="1"/>
    <col min="15381" max="15617" width="9.140625" style="138"/>
    <col min="15618" max="15618" width="34.7109375" style="138" customWidth="1"/>
    <col min="15619" max="15619" width="20.85546875" style="138" customWidth="1"/>
    <col min="15620" max="15621" width="10.7109375" style="138" customWidth="1"/>
    <col min="15622" max="15622" width="11.5703125" style="138" customWidth="1"/>
    <col min="15623" max="15623" width="11" style="138" customWidth="1"/>
    <col min="15624" max="15624" width="11.140625" style="138" customWidth="1"/>
    <col min="15625" max="15625" width="11" style="138" customWidth="1"/>
    <col min="15626" max="15626" width="11.140625" style="138" customWidth="1"/>
    <col min="15627" max="15628" width="10.7109375" style="138" customWidth="1"/>
    <col min="15629" max="15630" width="10.85546875" style="138" customWidth="1"/>
    <col min="15631" max="15631" width="11" style="138" customWidth="1"/>
    <col min="15632" max="15632" width="13.28515625" style="138" bestFit="1" customWidth="1"/>
    <col min="15633" max="15633" width="11.5703125" style="138" bestFit="1" customWidth="1"/>
    <col min="15634" max="15634" width="13.85546875" style="138" bestFit="1" customWidth="1"/>
    <col min="15635" max="15635" width="16" style="138" bestFit="1" customWidth="1"/>
    <col min="15636" max="15636" width="15.140625" style="138" customWidth="1"/>
    <col min="15637" max="15873" width="9.140625" style="138"/>
    <col min="15874" max="15874" width="34.7109375" style="138" customWidth="1"/>
    <col min="15875" max="15875" width="20.85546875" style="138" customWidth="1"/>
    <col min="15876" max="15877" width="10.7109375" style="138" customWidth="1"/>
    <col min="15878" max="15878" width="11.5703125" style="138" customWidth="1"/>
    <col min="15879" max="15879" width="11" style="138" customWidth="1"/>
    <col min="15880" max="15880" width="11.140625" style="138" customWidth="1"/>
    <col min="15881" max="15881" width="11" style="138" customWidth="1"/>
    <col min="15882" max="15882" width="11.140625" style="138" customWidth="1"/>
    <col min="15883" max="15884" width="10.7109375" style="138" customWidth="1"/>
    <col min="15885" max="15886" width="10.85546875" style="138" customWidth="1"/>
    <col min="15887" max="15887" width="11" style="138" customWidth="1"/>
    <col min="15888" max="15888" width="13.28515625" style="138" bestFit="1" customWidth="1"/>
    <col min="15889" max="15889" width="11.5703125" style="138" bestFit="1" customWidth="1"/>
    <col min="15890" max="15890" width="13.85546875" style="138" bestFit="1" customWidth="1"/>
    <col min="15891" max="15891" width="16" style="138" bestFit="1" customWidth="1"/>
    <col min="15892" max="15892" width="15.140625" style="138" customWidth="1"/>
    <col min="15893" max="16129" width="9.140625" style="138"/>
    <col min="16130" max="16130" width="34.7109375" style="138" customWidth="1"/>
    <col min="16131" max="16131" width="20.85546875" style="138" customWidth="1"/>
    <col min="16132" max="16133" width="10.7109375" style="138" customWidth="1"/>
    <col min="16134" max="16134" width="11.5703125" style="138" customWidth="1"/>
    <col min="16135" max="16135" width="11" style="138" customWidth="1"/>
    <col min="16136" max="16136" width="11.140625" style="138" customWidth="1"/>
    <col min="16137" max="16137" width="11" style="138" customWidth="1"/>
    <col min="16138" max="16138" width="11.140625" style="138" customWidth="1"/>
    <col min="16139" max="16140" width="10.7109375" style="138" customWidth="1"/>
    <col min="16141" max="16142" width="10.85546875" style="138" customWidth="1"/>
    <col min="16143" max="16143" width="11" style="138" customWidth="1"/>
    <col min="16144" max="16144" width="13.28515625" style="138" bestFit="1" customWidth="1"/>
    <col min="16145" max="16145" width="11.5703125" style="138" bestFit="1" customWidth="1"/>
    <col min="16146" max="16146" width="13.85546875" style="138" bestFit="1" customWidth="1"/>
    <col min="16147" max="16147" width="16" style="138" bestFit="1" customWidth="1"/>
    <col min="16148" max="16148" width="15.140625" style="138" customWidth="1"/>
    <col min="16149" max="16384" width="9.140625" style="138"/>
  </cols>
  <sheetData>
    <row r="2" spans="2:20" ht="24.95" customHeight="1" thickBot="1" x14ac:dyDescent="0.25">
      <c r="B2" s="140" t="s">
        <v>308</v>
      </c>
    </row>
    <row r="3" spans="2:20" ht="24.95" customHeight="1" thickBot="1" x14ac:dyDescent="0.25">
      <c r="B3" s="142" t="s">
        <v>0</v>
      </c>
      <c r="C3" s="142" t="s">
        <v>1</v>
      </c>
      <c r="D3" s="266">
        <v>43009</v>
      </c>
      <c r="E3" s="266">
        <v>43040</v>
      </c>
      <c r="F3" s="266">
        <v>43070</v>
      </c>
      <c r="G3" s="266">
        <v>43101</v>
      </c>
      <c r="H3" s="266">
        <v>43132</v>
      </c>
      <c r="I3" s="266">
        <v>43160</v>
      </c>
      <c r="J3" s="266">
        <v>43191</v>
      </c>
      <c r="K3" s="266">
        <v>43221</v>
      </c>
      <c r="L3" s="266">
        <v>43252</v>
      </c>
      <c r="M3" s="266">
        <v>43282</v>
      </c>
      <c r="N3" s="266">
        <v>43313</v>
      </c>
      <c r="O3" s="266">
        <v>43344</v>
      </c>
      <c r="P3" s="531" t="s">
        <v>309</v>
      </c>
      <c r="Q3" s="532" t="s">
        <v>310</v>
      </c>
      <c r="R3" s="533" t="s">
        <v>311</v>
      </c>
      <c r="S3" s="147" t="s">
        <v>312</v>
      </c>
      <c r="T3" s="147" t="s">
        <v>171</v>
      </c>
    </row>
    <row r="4" spans="2:20" ht="24.95" customHeight="1" x14ac:dyDescent="0.2">
      <c r="B4" s="149" t="s">
        <v>5</v>
      </c>
      <c r="C4" s="150"/>
      <c r="D4" s="151">
        <v>17</v>
      </c>
      <c r="E4" s="152">
        <v>13</v>
      </c>
      <c r="F4" s="152">
        <v>19</v>
      </c>
      <c r="G4" s="152">
        <v>16</v>
      </c>
      <c r="H4" s="152">
        <v>14</v>
      </c>
      <c r="I4" s="152">
        <v>19</v>
      </c>
      <c r="J4" s="152">
        <v>18</v>
      </c>
      <c r="K4" s="152">
        <v>16</v>
      </c>
      <c r="L4" s="152">
        <v>19</v>
      </c>
      <c r="M4" s="152">
        <v>16</v>
      </c>
      <c r="N4" s="152">
        <v>14</v>
      </c>
      <c r="O4" s="153">
        <v>18</v>
      </c>
      <c r="P4" s="154" t="s">
        <v>7</v>
      </c>
      <c r="Q4" s="155" t="s">
        <v>7</v>
      </c>
      <c r="R4" s="156" t="s">
        <v>7</v>
      </c>
      <c r="S4" s="157" t="s">
        <v>6</v>
      </c>
      <c r="T4" s="157" t="s">
        <v>6</v>
      </c>
    </row>
    <row r="5" spans="2:20" ht="24.95" customHeight="1" x14ac:dyDescent="0.2">
      <c r="B5" s="158" t="s">
        <v>8</v>
      </c>
      <c r="C5" s="159" t="s">
        <v>9</v>
      </c>
      <c r="D5" s="160">
        <v>12.3</v>
      </c>
      <c r="E5" s="161">
        <v>12</v>
      </c>
      <c r="F5" s="161">
        <v>13.13</v>
      </c>
      <c r="G5" s="161">
        <v>12.12</v>
      </c>
      <c r="H5" s="161">
        <v>13.09</v>
      </c>
      <c r="I5" s="161">
        <v>12.15</v>
      </c>
      <c r="J5" s="161">
        <v>12.3</v>
      </c>
      <c r="K5" s="161">
        <v>11.38</v>
      </c>
      <c r="L5" s="161">
        <v>12.21</v>
      </c>
      <c r="M5" s="161">
        <v>13.04</v>
      </c>
      <c r="N5" s="161">
        <v>12.3</v>
      </c>
      <c r="O5" s="162">
        <v>12.39</v>
      </c>
      <c r="P5" s="163" t="s">
        <v>7</v>
      </c>
      <c r="Q5" s="164" t="s">
        <v>7</v>
      </c>
      <c r="R5" s="165" t="s">
        <v>7</v>
      </c>
      <c r="S5" s="166" t="s">
        <v>6</v>
      </c>
      <c r="T5" s="166" t="s">
        <v>6</v>
      </c>
    </row>
    <row r="6" spans="2:20" ht="24.95" customHeight="1" x14ac:dyDescent="0.2">
      <c r="B6" s="158" t="s">
        <v>313</v>
      </c>
      <c r="C6" s="159" t="s">
        <v>11</v>
      </c>
      <c r="D6" s="167">
        <v>21.2</v>
      </c>
      <c r="E6" s="168">
        <v>28.5</v>
      </c>
      <c r="F6" s="168">
        <v>20.8</v>
      </c>
      <c r="G6" s="168">
        <v>21.6</v>
      </c>
      <c r="H6" s="168">
        <v>23.5</v>
      </c>
      <c r="I6" s="169">
        <v>24.6</v>
      </c>
      <c r="J6" s="161">
        <v>23.2</v>
      </c>
      <c r="K6" s="169">
        <v>21.9</v>
      </c>
      <c r="L6" s="169">
        <v>24.8</v>
      </c>
      <c r="M6" s="169">
        <v>22.2</v>
      </c>
      <c r="N6" s="169">
        <v>22.7</v>
      </c>
      <c r="O6" s="170">
        <v>23.1</v>
      </c>
      <c r="P6" s="171">
        <f>MAX(D6:O6)</f>
        <v>28.5</v>
      </c>
      <c r="Q6" s="172">
        <f>MIN(D6:O6)</f>
        <v>20.8</v>
      </c>
      <c r="R6" s="173">
        <f>AVERAGE(D6:O6)</f>
        <v>23.174999999999997</v>
      </c>
      <c r="S6" s="166" t="s">
        <v>6</v>
      </c>
      <c r="T6" s="166" t="s">
        <v>6</v>
      </c>
    </row>
    <row r="7" spans="2:20" ht="24.95" customHeight="1" x14ac:dyDescent="0.2">
      <c r="B7" s="174" t="s">
        <v>12</v>
      </c>
      <c r="C7" s="175" t="s">
        <v>13</v>
      </c>
      <c r="D7" s="167">
        <v>24</v>
      </c>
      <c r="E7" s="168">
        <v>6</v>
      </c>
      <c r="F7" s="168">
        <v>4</v>
      </c>
      <c r="G7" s="168">
        <v>5</v>
      </c>
      <c r="H7" s="168">
        <v>0</v>
      </c>
      <c r="I7" s="176">
        <v>3</v>
      </c>
      <c r="J7" s="161">
        <v>2</v>
      </c>
      <c r="K7" s="176">
        <v>9</v>
      </c>
      <c r="L7" s="176">
        <v>9</v>
      </c>
      <c r="M7" s="176">
        <v>2</v>
      </c>
      <c r="N7" s="176">
        <v>3</v>
      </c>
      <c r="O7" s="170">
        <v>5</v>
      </c>
      <c r="P7" s="177">
        <f>MAX(D7:O7)</f>
        <v>24</v>
      </c>
      <c r="Q7" s="178">
        <f>MIN(D7:O7)</f>
        <v>0</v>
      </c>
      <c r="R7" s="179">
        <f>AVERAGE(D7:O7)</f>
        <v>6</v>
      </c>
      <c r="S7" s="180" t="s">
        <v>7</v>
      </c>
      <c r="T7" s="180" t="s">
        <v>7</v>
      </c>
    </row>
    <row r="8" spans="2:20" ht="24.95" customHeight="1" x14ac:dyDescent="0.2">
      <c r="B8" s="174" t="s">
        <v>14</v>
      </c>
      <c r="C8" s="175"/>
      <c r="D8" s="167" t="s">
        <v>61</v>
      </c>
      <c r="E8" s="168" t="s">
        <v>61</v>
      </c>
      <c r="F8" s="168" t="s">
        <v>69</v>
      </c>
      <c r="G8" s="168" t="s">
        <v>61</v>
      </c>
      <c r="H8" s="168" t="s">
        <v>61</v>
      </c>
      <c r="I8" s="176" t="s">
        <v>61</v>
      </c>
      <c r="J8" s="161" t="s">
        <v>61</v>
      </c>
      <c r="K8" s="176" t="s">
        <v>61</v>
      </c>
      <c r="L8" s="176" t="s">
        <v>61</v>
      </c>
      <c r="M8" s="176" t="s">
        <v>61</v>
      </c>
      <c r="N8" s="176" t="s">
        <v>61</v>
      </c>
      <c r="O8" s="170" t="s">
        <v>61</v>
      </c>
      <c r="P8" s="171" t="s">
        <v>61</v>
      </c>
      <c r="Q8" s="172" t="s">
        <v>61</v>
      </c>
      <c r="R8" s="173" t="s">
        <v>61</v>
      </c>
      <c r="S8" s="180" t="s">
        <v>7</v>
      </c>
      <c r="T8" s="180" t="s">
        <v>7</v>
      </c>
    </row>
    <row r="9" spans="2:20" ht="24.95" customHeight="1" x14ac:dyDescent="0.2">
      <c r="B9" s="174" t="s">
        <v>314</v>
      </c>
      <c r="C9" s="175" t="s">
        <v>315</v>
      </c>
      <c r="D9" s="167">
        <v>71</v>
      </c>
      <c r="E9" s="168">
        <v>12.2</v>
      </c>
      <c r="F9" s="181">
        <v>9.7799999999999994</v>
      </c>
      <c r="G9" s="168">
        <v>4.55</v>
      </c>
      <c r="H9" s="168">
        <v>5.68</v>
      </c>
      <c r="I9" s="181">
        <v>5.81</v>
      </c>
      <c r="J9" s="161">
        <v>10.9</v>
      </c>
      <c r="K9" s="181">
        <v>66.900000000000006</v>
      </c>
      <c r="L9" s="181">
        <v>39.4</v>
      </c>
      <c r="M9" s="181">
        <v>11.3</v>
      </c>
      <c r="N9" s="181">
        <v>10.199999999999999</v>
      </c>
      <c r="O9" s="170">
        <v>24.9</v>
      </c>
      <c r="P9" s="171">
        <f t="shared" ref="P9:P34" si="0">MAX(D9:O9)</f>
        <v>71</v>
      </c>
      <c r="Q9" s="172">
        <f t="shared" ref="Q9:Q23" si="1">MIN(D9:O9)</f>
        <v>4.55</v>
      </c>
      <c r="R9" s="173">
        <f t="shared" ref="R9:R33" si="2">AVERAGE(D9:O9)</f>
        <v>22.718333333333334</v>
      </c>
      <c r="S9" s="180" t="s">
        <v>7</v>
      </c>
      <c r="T9" s="180" t="s">
        <v>7</v>
      </c>
    </row>
    <row r="10" spans="2:20" ht="24.95" customHeight="1" x14ac:dyDescent="0.2">
      <c r="B10" s="174" t="s">
        <v>316</v>
      </c>
      <c r="C10" s="175"/>
      <c r="D10" s="182">
        <v>7.27</v>
      </c>
      <c r="E10" s="181">
        <v>7.31</v>
      </c>
      <c r="F10" s="181">
        <v>7.92</v>
      </c>
      <c r="G10" s="168">
        <v>8.2899999999999991</v>
      </c>
      <c r="H10" s="168">
        <v>7.2</v>
      </c>
      <c r="I10" s="181">
        <v>7.93</v>
      </c>
      <c r="J10" s="161">
        <v>7.85</v>
      </c>
      <c r="K10" s="181">
        <v>7.67</v>
      </c>
      <c r="L10" s="181">
        <v>7.75</v>
      </c>
      <c r="M10" s="181">
        <v>7.58</v>
      </c>
      <c r="N10" s="181">
        <v>7.52</v>
      </c>
      <c r="O10" s="170">
        <v>7.51</v>
      </c>
      <c r="P10" s="163">
        <f t="shared" si="0"/>
        <v>8.2899999999999991</v>
      </c>
      <c r="Q10" s="164">
        <f t="shared" si="1"/>
        <v>7.2</v>
      </c>
      <c r="R10" s="165">
        <f t="shared" si="2"/>
        <v>7.6499999999999995</v>
      </c>
      <c r="S10" s="166" t="s">
        <v>17</v>
      </c>
      <c r="T10" s="166" t="s">
        <v>6</v>
      </c>
    </row>
    <row r="11" spans="2:20" ht="24.95" customHeight="1" x14ac:dyDescent="0.2">
      <c r="B11" s="174" t="s">
        <v>317</v>
      </c>
      <c r="C11" s="183" t="s">
        <v>318</v>
      </c>
      <c r="D11" s="167">
        <v>266</v>
      </c>
      <c r="E11" s="168">
        <v>241</v>
      </c>
      <c r="F11" s="168">
        <v>241</v>
      </c>
      <c r="G11" s="168">
        <v>248</v>
      </c>
      <c r="H11" s="168">
        <v>220</v>
      </c>
      <c r="I11" s="176">
        <v>196</v>
      </c>
      <c r="J11" s="161">
        <v>187</v>
      </c>
      <c r="K11" s="176">
        <v>223</v>
      </c>
      <c r="L11" s="176">
        <v>209</v>
      </c>
      <c r="M11" s="176">
        <v>218</v>
      </c>
      <c r="N11" s="176">
        <v>193</v>
      </c>
      <c r="O11" s="170">
        <v>199</v>
      </c>
      <c r="P11" s="177">
        <f t="shared" si="0"/>
        <v>266</v>
      </c>
      <c r="Q11" s="178">
        <f t="shared" si="1"/>
        <v>187</v>
      </c>
      <c r="R11" s="179">
        <f t="shared" si="2"/>
        <v>220.08333333333334</v>
      </c>
      <c r="S11" s="180" t="s">
        <v>7</v>
      </c>
      <c r="T11" s="180" t="s">
        <v>7</v>
      </c>
    </row>
    <row r="12" spans="2:20" ht="24.95" customHeight="1" x14ac:dyDescent="0.2">
      <c r="B12" s="185" t="s">
        <v>21</v>
      </c>
      <c r="C12" s="186" t="s">
        <v>22</v>
      </c>
      <c r="D12" s="182">
        <v>106</v>
      </c>
      <c r="E12" s="181">
        <v>111</v>
      </c>
      <c r="F12" s="181">
        <v>114</v>
      </c>
      <c r="G12" s="187">
        <v>117</v>
      </c>
      <c r="H12" s="187">
        <v>105</v>
      </c>
      <c r="I12" s="187">
        <v>98</v>
      </c>
      <c r="J12" s="188">
        <v>88</v>
      </c>
      <c r="K12" s="187">
        <v>96</v>
      </c>
      <c r="L12" s="187">
        <v>94</v>
      </c>
      <c r="M12" s="187">
        <v>100</v>
      </c>
      <c r="N12" s="187">
        <v>90</v>
      </c>
      <c r="O12" s="189">
        <v>94</v>
      </c>
      <c r="P12" s="177">
        <f t="shared" si="0"/>
        <v>117</v>
      </c>
      <c r="Q12" s="178">
        <f t="shared" si="1"/>
        <v>88</v>
      </c>
      <c r="R12" s="179">
        <f t="shared" si="2"/>
        <v>101.08333333333333</v>
      </c>
      <c r="S12" s="190" t="s">
        <v>7</v>
      </c>
      <c r="T12" s="180" t="s">
        <v>7</v>
      </c>
    </row>
    <row r="13" spans="2:20" ht="24.95" customHeight="1" x14ac:dyDescent="0.2">
      <c r="B13" s="174" t="s">
        <v>23</v>
      </c>
      <c r="C13" s="175" t="s">
        <v>22</v>
      </c>
      <c r="D13" s="167">
        <v>0</v>
      </c>
      <c r="E13" s="168">
        <v>0</v>
      </c>
      <c r="F13" s="168">
        <v>0</v>
      </c>
      <c r="G13" s="168">
        <v>0</v>
      </c>
      <c r="H13" s="168">
        <v>0</v>
      </c>
      <c r="I13" s="176">
        <v>0</v>
      </c>
      <c r="J13" s="161">
        <v>0</v>
      </c>
      <c r="K13" s="176">
        <v>0</v>
      </c>
      <c r="L13" s="176">
        <v>0</v>
      </c>
      <c r="M13" s="176">
        <v>0</v>
      </c>
      <c r="N13" s="176">
        <v>0</v>
      </c>
      <c r="O13" s="170">
        <v>0</v>
      </c>
      <c r="P13" s="177">
        <f t="shared" si="0"/>
        <v>0</v>
      </c>
      <c r="Q13" s="178">
        <f t="shared" si="1"/>
        <v>0</v>
      </c>
      <c r="R13" s="179">
        <f t="shared" si="2"/>
        <v>0</v>
      </c>
      <c r="S13" s="180" t="s">
        <v>7</v>
      </c>
      <c r="T13" s="180" t="s">
        <v>7</v>
      </c>
    </row>
    <row r="14" spans="2:20" ht="24.95" customHeight="1" x14ac:dyDescent="0.2">
      <c r="B14" s="191" t="s">
        <v>24</v>
      </c>
      <c r="C14" s="175" t="s">
        <v>22</v>
      </c>
      <c r="D14" s="167">
        <v>246</v>
      </c>
      <c r="E14" s="168">
        <v>160</v>
      </c>
      <c r="F14" s="168">
        <v>158</v>
      </c>
      <c r="G14" s="168">
        <v>154</v>
      </c>
      <c r="H14" s="168">
        <v>142</v>
      </c>
      <c r="I14" s="176">
        <v>127</v>
      </c>
      <c r="J14" s="161">
        <v>127</v>
      </c>
      <c r="K14" s="176">
        <v>221</v>
      </c>
      <c r="L14" s="176">
        <v>174</v>
      </c>
      <c r="M14" s="176">
        <v>151</v>
      </c>
      <c r="N14" s="176">
        <v>145</v>
      </c>
      <c r="O14" s="170">
        <v>187</v>
      </c>
      <c r="P14" s="177">
        <f t="shared" si="0"/>
        <v>246</v>
      </c>
      <c r="Q14" s="178">
        <f t="shared" si="1"/>
        <v>127</v>
      </c>
      <c r="R14" s="179">
        <f t="shared" si="2"/>
        <v>166</v>
      </c>
      <c r="S14" s="166" t="s">
        <v>6</v>
      </c>
      <c r="T14" s="166" t="s">
        <v>6</v>
      </c>
    </row>
    <row r="15" spans="2:20" ht="24.95" customHeight="1" x14ac:dyDescent="0.2">
      <c r="B15" s="174" t="s">
        <v>25</v>
      </c>
      <c r="C15" s="175" t="s">
        <v>22</v>
      </c>
      <c r="D15" s="167">
        <v>160</v>
      </c>
      <c r="E15" s="168">
        <v>145</v>
      </c>
      <c r="F15" s="168">
        <v>145</v>
      </c>
      <c r="G15" s="168">
        <v>149</v>
      </c>
      <c r="H15" s="168">
        <v>132</v>
      </c>
      <c r="I15" s="176">
        <v>118</v>
      </c>
      <c r="J15" s="161">
        <v>112</v>
      </c>
      <c r="K15" s="176">
        <v>134</v>
      </c>
      <c r="L15" s="176">
        <v>125</v>
      </c>
      <c r="M15" s="176">
        <v>131</v>
      </c>
      <c r="N15" s="176">
        <v>116</v>
      </c>
      <c r="O15" s="170">
        <v>119</v>
      </c>
      <c r="P15" s="177">
        <f t="shared" si="0"/>
        <v>160</v>
      </c>
      <c r="Q15" s="178">
        <f t="shared" si="1"/>
        <v>112</v>
      </c>
      <c r="R15" s="179">
        <f t="shared" si="2"/>
        <v>132.16666666666666</v>
      </c>
      <c r="S15" s="166" t="s">
        <v>6</v>
      </c>
      <c r="T15" s="166" t="s">
        <v>6</v>
      </c>
    </row>
    <row r="16" spans="2:20" ht="24.95" customHeight="1" x14ac:dyDescent="0.2">
      <c r="B16" s="174" t="s">
        <v>26</v>
      </c>
      <c r="C16" s="175" t="s">
        <v>22</v>
      </c>
      <c r="D16" s="167">
        <v>86</v>
      </c>
      <c r="E16" s="168">
        <v>15</v>
      </c>
      <c r="F16" s="168">
        <v>13</v>
      </c>
      <c r="G16" s="168">
        <v>5</v>
      </c>
      <c r="H16" s="168">
        <v>10</v>
      </c>
      <c r="I16" s="176">
        <v>9</v>
      </c>
      <c r="J16" s="161">
        <v>15</v>
      </c>
      <c r="K16" s="176">
        <v>87</v>
      </c>
      <c r="L16" s="176">
        <v>49</v>
      </c>
      <c r="M16" s="176">
        <v>20</v>
      </c>
      <c r="N16" s="176">
        <v>29</v>
      </c>
      <c r="O16" s="170">
        <v>68</v>
      </c>
      <c r="P16" s="177">
        <f t="shared" si="0"/>
        <v>87</v>
      </c>
      <c r="Q16" s="178">
        <f t="shared" si="1"/>
        <v>5</v>
      </c>
      <c r="R16" s="179">
        <f t="shared" si="2"/>
        <v>33.833333333333336</v>
      </c>
      <c r="S16" s="180" t="s">
        <v>7</v>
      </c>
      <c r="T16" s="180" t="s">
        <v>7</v>
      </c>
    </row>
    <row r="17" spans="2:20" ht="24.95" customHeight="1" x14ac:dyDescent="0.2">
      <c r="B17" s="174" t="s">
        <v>27</v>
      </c>
      <c r="C17" s="175" t="s">
        <v>22</v>
      </c>
      <c r="D17" s="167">
        <v>120</v>
      </c>
      <c r="E17" s="168">
        <v>114</v>
      </c>
      <c r="F17" s="168">
        <v>120</v>
      </c>
      <c r="G17" s="168">
        <v>120</v>
      </c>
      <c r="H17" s="168">
        <v>112</v>
      </c>
      <c r="I17" s="176">
        <v>98</v>
      </c>
      <c r="J17" s="161">
        <v>70</v>
      </c>
      <c r="K17" s="176">
        <v>70</v>
      </c>
      <c r="L17" s="176">
        <v>68</v>
      </c>
      <c r="M17" s="176">
        <v>84</v>
      </c>
      <c r="N17" s="176">
        <v>96</v>
      </c>
      <c r="O17" s="170">
        <v>100</v>
      </c>
      <c r="P17" s="177">
        <f t="shared" si="0"/>
        <v>120</v>
      </c>
      <c r="Q17" s="178">
        <f t="shared" si="1"/>
        <v>68</v>
      </c>
      <c r="R17" s="179">
        <f t="shared" si="2"/>
        <v>97.666666666666671</v>
      </c>
      <c r="S17" s="180" t="s">
        <v>7</v>
      </c>
      <c r="T17" s="180" t="s">
        <v>7</v>
      </c>
    </row>
    <row r="18" spans="2:20" ht="24.95" customHeight="1" x14ac:dyDescent="0.2">
      <c r="B18" s="174" t="s">
        <v>28</v>
      </c>
      <c r="C18" s="175" t="s">
        <v>22</v>
      </c>
      <c r="D18" s="167">
        <v>106</v>
      </c>
      <c r="E18" s="168">
        <v>111</v>
      </c>
      <c r="F18" s="168">
        <v>114</v>
      </c>
      <c r="G18" s="168">
        <v>117</v>
      </c>
      <c r="H18" s="168">
        <v>105</v>
      </c>
      <c r="I18" s="176">
        <v>98</v>
      </c>
      <c r="J18" s="161">
        <v>70</v>
      </c>
      <c r="K18" s="176">
        <v>70</v>
      </c>
      <c r="L18" s="176">
        <v>68</v>
      </c>
      <c r="M18" s="176">
        <v>84</v>
      </c>
      <c r="N18" s="176">
        <v>90</v>
      </c>
      <c r="O18" s="170">
        <v>94</v>
      </c>
      <c r="P18" s="177">
        <f t="shared" si="0"/>
        <v>117</v>
      </c>
      <c r="Q18" s="178">
        <f t="shared" si="1"/>
        <v>68</v>
      </c>
      <c r="R18" s="179">
        <f t="shared" si="2"/>
        <v>93.916666666666671</v>
      </c>
      <c r="S18" s="180" t="s">
        <v>7</v>
      </c>
      <c r="T18" s="180" t="s">
        <v>7</v>
      </c>
    </row>
    <row r="19" spans="2:20" ht="24.95" customHeight="1" x14ac:dyDescent="0.2">
      <c r="B19" s="174" t="s">
        <v>29</v>
      </c>
      <c r="C19" s="175" t="s">
        <v>22</v>
      </c>
      <c r="D19" s="167">
        <v>14</v>
      </c>
      <c r="E19" s="168">
        <v>3</v>
      </c>
      <c r="F19" s="168">
        <v>6</v>
      </c>
      <c r="G19" s="168">
        <v>3</v>
      </c>
      <c r="H19" s="168">
        <v>7</v>
      </c>
      <c r="I19" s="176">
        <v>0</v>
      </c>
      <c r="J19" s="161">
        <v>0</v>
      </c>
      <c r="K19" s="176">
        <v>0</v>
      </c>
      <c r="L19" s="176">
        <v>0</v>
      </c>
      <c r="M19" s="176">
        <v>0</v>
      </c>
      <c r="N19" s="176">
        <v>6</v>
      </c>
      <c r="O19" s="170">
        <v>6</v>
      </c>
      <c r="P19" s="177">
        <f t="shared" si="0"/>
        <v>14</v>
      </c>
      <c r="Q19" s="178">
        <f t="shared" si="1"/>
        <v>0</v>
      </c>
      <c r="R19" s="179">
        <f t="shared" si="2"/>
        <v>3.75</v>
      </c>
      <c r="S19" s="180" t="s">
        <v>7</v>
      </c>
      <c r="T19" s="180" t="s">
        <v>7</v>
      </c>
    </row>
    <row r="20" spans="2:20" ht="24.95" customHeight="1" x14ac:dyDescent="0.2">
      <c r="B20" s="174" t="s">
        <v>30</v>
      </c>
      <c r="C20" s="175" t="s">
        <v>22</v>
      </c>
      <c r="D20" s="167">
        <v>6</v>
      </c>
      <c r="E20" s="168">
        <v>16</v>
      </c>
      <c r="F20" s="168">
        <v>6</v>
      </c>
      <c r="G20" s="168">
        <v>3</v>
      </c>
      <c r="H20" s="168">
        <v>1</v>
      </c>
      <c r="I20" s="176">
        <v>0</v>
      </c>
      <c r="J20" s="161">
        <v>0</v>
      </c>
      <c r="K20" s="176">
        <v>2</v>
      </c>
      <c r="L20" s="176">
        <v>1</v>
      </c>
      <c r="M20" s="176">
        <v>2</v>
      </c>
      <c r="N20" s="176">
        <v>0</v>
      </c>
      <c r="O20" s="170">
        <v>1</v>
      </c>
      <c r="P20" s="177">
        <f t="shared" si="0"/>
        <v>16</v>
      </c>
      <c r="Q20" s="178">
        <f t="shared" si="1"/>
        <v>0</v>
      </c>
      <c r="R20" s="179">
        <f t="shared" si="2"/>
        <v>3.1666666666666665</v>
      </c>
      <c r="S20" s="180" t="s">
        <v>7</v>
      </c>
      <c r="T20" s="180" t="s">
        <v>7</v>
      </c>
    </row>
    <row r="21" spans="2:20" ht="24.95" customHeight="1" x14ac:dyDescent="0.2">
      <c r="B21" s="174" t="s">
        <v>31</v>
      </c>
      <c r="C21" s="175" t="s">
        <v>22</v>
      </c>
      <c r="D21" s="167">
        <v>6</v>
      </c>
      <c r="E21" s="168">
        <v>1</v>
      </c>
      <c r="F21" s="168">
        <v>1</v>
      </c>
      <c r="G21" s="168">
        <v>1</v>
      </c>
      <c r="H21" s="168">
        <v>0</v>
      </c>
      <c r="I21" s="176">
        <v>1</v>
      </c>
      <c r="J21" s="161">
        <v>2</v>
      </c>
      <c r="K21" s="176">
        <v>2</v>
      </c>
      <c r="L21" s="176">
        <v>1</v>
      </c>
      <c r="M21" s="176">
        <v>2</v>
      </c>
      <c r="N21" s="176">
        <v>1</v>
      </c>
      <c r="O21" s="170">
        <v>2</v>
      </c>
      <c r="P21" s="177">
        <f t="shared" si="0"/>
        <v>6</v>
      </c>
      <c r="Q21" s="178">
        <f t="shared" si="1"/>
        <v>0</v>
      </c>
      <c r="R21" s="179">
        <f t="shared" si="2"/>
        <v>1.6666666666666667</v>
      </c>
      <c r="S21" s="180" t="s">
        <v>7</v>
      </c>
      <c r="T21" s="180" t="s">
        <v>7</v>
      </c>
    </row>
    <row r="22" spans="2:20" ht="24.95" customHeight="1" x14ac:dyDescent="0.2">
      <c r="B22" s="174" t="s">
        <v>32</v>
      </c>
      <c r="C22" s="175" t="s">
        <v>22</v>
      </c>
      <c r="D22" s="167">
        <v>4.46</v>
      </c>
      <c r="E22" s="168">
        <v>1.98</v>
      </c>
      <c r="F22" s="168">
        <v>1.36</v>
      </c>
      <c r="G22" s="168">
        <v>0.4</v>
      </c>
      <c r="H22" s="168">
        <v>1.04</v>
      </c>
      <c r="I22" s="176">
        <v>0.72</v>
      </c>
      <c r="J22" s="161">
        <v>1.58</v>
      </c>
      <c r="K22" s="176">
        <v>3.15</v>
      </c>
      <c r="L22" s="176">
        <v>1.6</v>
      </c>
      <c r="M22" s="176">
        <v>1.1200000000000001</v>
      </c>
      <c r="N22" s="176">
        <v>2.13</v>
      </c>
      <c r="O22" s="170">
        <v>2.67</v>
      </c>
      <c r="P22" s="177">
        <f t="shared" si="0"/>
        <v>4.46</v>
      </c>
      <c r="Q22" s="178">
        <f t="shared" si="1"/>
        <v>0.4</v>
      </c>
      <c r="R22" s="179">
        <f t="shared" si="2"/>
        <v>1.8508333333333333</v>
      </c>
      <c r="S22" s="180" t="s">
        <v>7</v>
      </c>
      <c r="T22" s="180" t="s">
        <v>7</v>
      </c>
    </row>
    <row r="23" spans="2:20" ht="24.95" customHeight="1" x14ac:dyDescent="0.2">
      <c r="B23" s="174" t="s">
        <v>33</v>
      </c>
      <c r="C23" s="175" t="s">
        <v>22</v>
      </c>
      <c r="D23" s="192">
        <v>7.0000000000000007E-2</v>
      </c>
      <c r="E23" s="192">
        <v>0.08</v>
      </c>
      <c r="F23" s="192">
        <v>0.03</v>
      </c>
      <c r="G23" s="192">
        <v>0.06</v>
      </c>
      <c r="H23" s="192">
        <v>0.06</v>
      </c>
      <c r="I23" s="192">
        <v>0.06</v>
      </c>
      <c r="J23" s="161">
        <v>7.0000000000000007E-2</v>
      </c>
      <c r="K23" s="192">
        <v>0.05</v>
      </c>
      <c r="L23" s="192">
        <v>0.05</v>
      </c>
      <c r="M23" s="192">
        <v>0.02</v>
      </c>
      <c r="N23" s="192">
        <v>7.0000000000000007E-2</v>
      </c>
      <c r="O23" s="192">
        <v>0.2</v>
      </c>
      <c r="P23" s="163">
        <f t="shared" si="0"/>
        <v>0.2</v>
      </c>
      <c r="Q23" s="164">
        <f t="shared" si="1"/>
        <v>0.02</v>
      </c>
      <c r="R23" s="165">
        <f t="shared" si="2"/>
        <v>6.8333333333333343E-2</v>
      </c>
      <c r="S23" s="180" t="s">
        <v>7</v>
      </c>
      <c r="T23" s="180" t="s">
        <v>7</v>
      </c>
    </row>
    <row r="24" spans="2:20" ht="24.95" customHeight="1" x14ac:dyDescent="0.2">
      <c r="B24" s="174" t="s">
        <v>319</v>
      </c>
      <c r="C24" s="175" t="s">
        <v>22</v>
      </c>
      <c r="D24" s="193">
        <v>0.23</v>
      </c>
      <c r="E24" s="193">
        <v>0.17</v>
      </c>
      <c r="F24" s="193">
        <v>0.12</v>
      </c>
      <c r="G24" s="194">
        <v>0.11</v>
      </c>
      <c r="H24" s="193">
        <v>0.05</v>
      </c>
      <c r="I24" s="194">
        <v>0.05</v>
      </c>
      <c r="J24" s="161" t="s">
        <v>7</v>
      </c>
      <c r="K24" s="194" t="s">
        <v>6</v>
      </c>
      <c r="L24" s="194" t="s">
        <v>6</v>
      </c>
      <c r="M24" s="194" t="s">
        <v>6</v>
      </c>
      <c r="N24" s="194" t="s">
        <v>6</v>
      </c>
      <c r="O24" s="193" t="s">
        <v>6</v>
      </c>
      <c r="P24" s="195">
        <f t="shared" si="0"/>
        <v>0.23</v>
      </c>
      <c r="Q24" s="196" t="s">
        <v>62</v>
      </c>
      <c r="R24" s="197">
        <f t="shared" si="2"/>
        <v>0.12166666666666669</v>
      </c>
      <c r="S24" s="180">
        <v>0.5</v>
      </c>
      <c r="T24" s="198">
        <v>0</v>
      </c>
    </row>
    <row r="25" spans="2:20" ht="24.95" customHeight="1" x14ac:dyDescent="0.2">
      <c r="B25" s="174" t="s">
        <v>320</v>
      </c>
      <c r="C25" s="175" t="s">
        <v>22</v>
      </c>
      <c r="D25" s="192">
        <v>0.94799999999999995</v>
      </c>
      <c r="E25" s="192">
        <v>0.25900000000000001</v>
      </c>
      <c r="F25" s="192">
        <v>0.312</v>
      </c>
      <c r="G25" s="192">
        <v>0.27300000000000002</v>
      </c>
      <c r="H25" s="192">
        <v>0.216</v>
      </c>
      <c r="I25" s="192">
        <v>0.39</v>
      </c>
      <c r="J25" s="161" t="s">
        <v>62</v>
      </c>
      <c r="K25" s="192">
        <v>0.31</v>
      </c>
      <c r="L25" s="192">
        <v>0.38</v>
      </c>
      <c r="M25" s="192">
        <v>0.08</v>
      </c>
      <c r="N25" s="192">
        <v>0.21</v>
      </c>
      <c r="O25" s="193">
        <v>0.15</v>
      </c>
      <c r="P25" s="195">
        <f t="shared" si="0"/>
        <v>0.94799999999999995</v>
      </c>
      <c r="Q25" s="196" t="s">
        <v>62</v>
      </c>
      <c r="R25" s="197">
        <f t="shared" si="2"/>
        <v>0.32072727272727275</v>
      </c>
      <c r="S25" s="199">
        <v>5</v>
      </c>
      <c r="T25" s="198">
        <v>0.01</v>
      </c>
    </row>
    <row r="26" spans="2:20" ht="24.95" customHeight="1" x14ac:dyDescent="0.2">
      <c r="B26" s="174" t="s">
        <v>321</v>
      </c>
      <c r="C26" s="200" t="s">
        <v>22</v>
      </c>
      <c r="D26" s="193" t="s">
        <v>322</v>
      </c>
      <c r="E26" s="193" t="s">
        <v>62</v>
      </c>
      <c r="F26" s="193">
        <v>6.2E-2</v>
      </c>
      <c r="G26" s="193" t="s">
        <v>62</v>
      </c>
      <c r="H26" s="193" t="s">
        <v>62</v>
      </c>
      <c r="I26" s="194">
        <v>4.0000000000000001E-3</v>
      </c>
      <c r="J26" s="161">
        <v>5.0000000000000001E-3</v>
      </c>
      <c r="K26" s="194">
        <v>2.3E-2</v>
      </c>
      <c r="L26" s="194">
        <v>1.2999999999999999E-2</v>
      </c>
      <c r="M26" s="194">
        <v>0.05</v>
      </c>
      <c r="N26" s="194">
        <v>4.7E-2</v>
      </c>
      <c r="O26" s="193">
        <v>0.105</v>
      </c>
      <c r="P26" s="195">
        <f t="shared" si="0"/>
        <v>0.105</v>
      </c>
      <c r="Q26" s="201" t="s">
        <v>62</v>
      </c>
      <c r="R26" s="197">
        <f t="shared" si="2"/>
        <v>3.8625E-2</v>
      </c>
      <c r="S26" s="202" t="s">
        <v>7</v>
      </c>
      <c r="T26" s="198">
        <v>0.01</v>
      </c>
    </row>
    <row r="27" spans="2:20" ht="24.95" customHeight="1" x14ac:dyDescent="0.2">
      <c r="B27" s="174" t="s">
        <v>34</v>
      </c>
      <c r="C27" s="175" t="s">
        <v>22</v>
      </c>
      <c r="D27" s="203">
        <v>1.0900000000000001</v>
      </c>
      <c r="E27" s="203">
        <v>0.51400000000000001</v>
      </c>
      <c r="F27" s="203">
        <v>0.53</v>
      </c>
      <c r="G27" s="203">
        <v>0.67800000000000005</v>
      </c>
      <c r="H27" s="193">
        <v>0.28000000000000003</v>
      </c>
      <c r="I27" s="203">
        <v>0.627</v>
      </c>
      <c r="J27" s="161">
        <v>0.93400000000000005</v>
      </c>
      <c r="K27" s="203">
        <v>0.6</v>
      </c>
      <c r="L27" s="203">
        <v>0.82399999999999995</v>
      </c>
      <c r="M27" s="203">
        <v>0.91</v>
      </c>
      <c r="N27" s="203">
        <v>0.48099999999999998</v>
      </c>
      <c r="O27" s="193">
        <v>0.75</v>
      </c>
      <c r="P27" s="195">
        <f t="shared" si="0"/>
        <v>1.0900000000000001</v>
      </c>
      <c r="Q27" s="196">
        <f t="shared" ref="Q27:Q33" si="3">MIN(D27:O27)</f>
        <v>0.28000000000000003</v>
      </c>
      <c r="R27" s="197">
        <f t="shared" si="2"/>
        <v>0.68483333333333329</v>
      </c>
      <c r="S27" s="166" t="s">
        <v>6</v>
      </c>
      <c r="T27" s="180" t="s">
        <v>7</v>
      </c>
    </row>
    <row r="28" spans="2:20" ht="24.95" customHeight="1" x14ac:dyDescent="0.2">
      <c r="B28" s="174" t="s">
        <v>35</v>
      </c>
      <c r="C28" s="175" t="s">
        <v>22</v>
      </c>
      <c r="D28" s="193">
        <v>3.9E-2</v>
      </c>
      <c r="E28" s="193">
        <v>1.2E-2</v>
      </c>
      <c r="F28" s="192">
        <v>2E-3</v>
      </c>
      <c r="G28" s="192">
        <v>5.0000000000000001E-3</v>
      </c>
      <c r="H28" s="193">
        <v>0.01</v>
      </c>
      <c r="I28" s="192">
        <v>0.01</v>
      </c>
      <c r="J28" s="161">
        <v>7.0000000000000001E-3</v>
      </c>
      <c r="K28" s="192">
        <v>1.2999999999999999E-2</v>
      </c>
      <c r="L28" s="192">
        <v>2.4E-2</v>
      </c>
      <c r="M28" s="192">
        <v>4.0000000000000001E-3</v>
      </c>
      <c r="N28" s="192">
        <v>8.0000000000000002E-3</v>
      </c>
      <c r="O28" s="193">
        <v>1.2E-2</v>
      </c>
      <c r="P28" s="195">
        <f t="shared" si="0"/>
        <v>3.9E-2</v>
      </c>
      <c r="Q28" s="196">
        <f t="shared" si="3"/>
        <v>2E-3</v>
      </c>
      <c r="R28" s="197">
        <f t="shared" si="2"/>
        <v>1.2166666666666668E-2</v>
      </c>
      <c r="S28" s="166" t="s">
        <v>6</v>
      </c>
      <c r="T28" s="180" t="s">
        <v>7</v>
      </c>
    </row>
    <row r="29" spans="2:20" ht="24.95" customHeight="1" x14ac:dyDescent="0.2">
      <c r="B29" s="174" t="s">
        <v>36</v>
      </c>
      <c r="C29" s="175" t="s">
        <v>22</v>
      </c>
      <c r="D29" s="193">
        <v>32.799999999999997</v>
      </c>
      <c r="E29" s="193">
        <v>33.6</v>
      </c>
      <c r="F29" s="193">
        <v>35.200000000000003</v>
      </c>
      <c r="G29" s="193">
        <v>37.6</v>
      </c>
      <c r="H29" s="193">
        <v>30.4</v>
      </c>
      <c r="I29" s="203">
        <v>28.8</v>
      </c>
      <c r="J29" s="161">
        <v>18.399999999999999</v>
      </c>
      <c r="K29" s="203">
        <v>20</v>
      </c>
      <c r="L29" s="203">
        <v>19.2</v>
      </c>
      <c r="M29" s="203">
        <v>24</v>
      </c>
      <c r="N29" s="203">
        <v>28.8</v>
      </c>
      <c r="O29" s="193">
        <v>28</v>
      </c>
      <c r="P29" s="163">
        <f t="shared" si="0"/>
        <v>37.6</v>
      </c>
      <c r="Q29" s="164">
        <f t="shared" si="3"/>
        <v>18.399999999999999</v>
      </c>
      <c r="R29" s="165">
        <f t="shared" si="2"/>
        <v>28.066666666666674</v>
      </c>
      <c r="S29" s="180" t="s">
        <v>7</v>
      </c>
      <c r="T29" s="180" t="s">
        <v>7</v>
      </c>
    </row>
    <row r="30" spans="2:20" ht="24.95" customHeight="1" x14ac:dyDescent="0.2">
      <c r="B30" s="174" t="s">
        <v>37</v>
      </c>
      <c r="C30" s="175" t="s">
        <v>22</v>
      </c>
      <c r="D30" s="192">
        <v>1.58</v>
      </c>
      <c r="E30" s="192">
        <v>0.47</v>
      </c>
      <c r="F30" s="192">
        <v>0.34</v>
      </c>
      <c r="G30" s="192">
        <v>0.14000000000000001</v>
      </c>
      <c r="H30" s="192">
        <v>0.31</v>
      </c>
      <c r="I30" s="192">
        <v>0.34</v>
      </c>
      <c r="J30" s="161">
        <v>0.36</v>
      </c>
      <c r="K30" s="192">
        <v>0.59</v>
      </c>
      <c r="L30" s="192">
        <v>0.66</v>
      </c>
      <c r="M30" s="192">
        <v>0.4</v>
      </c>
      <c r="N30" s="192">
        <v>0.68</v>
      </c>
      <c r="O30" s="192">
        <v>0.56999999999999995</v>
      </c>
      <c r="P30" s="163">
        <f t="shared" si="0"/>
        <v>1.58</v>
      </c>
      <c r="Q30" s="164">
        <f t="shared" si="3"/>
        <v>0.14000000000000001</v>
      </c>
      <c r="R30" s="165">
        <f t="shared" si="2"/>
        <v>0.53666666666666674</v>
      </c>
      <c r="S30" s="180" t="s">
        <v>7</v>
      </c>
      <c r="T30" s="180" t="s">
        <v>7</v>
      </c>
    </row>
    <row r="31" spans="2:20" ht="24.95" customHeight="1" x14ac:dyDescent="0.2">
      <c r="B31" s="174" t="s">
        <v>38</v>
      </c>
      <c r="C31" s="175" t="s">
        <v>22</v>
      </c>
      <c r="D31" s="193">
        <v>0.16</v>
      </c>
      <c r="E31" s="193">
        <v>0.13</v>
      </c>
      <c r="F31" s="193">
        <v>0.17</v>
      </c>
      <c r="G31" s="193">
        <v>0.2</v>
      </c>
      <c r="H31" s="193">
        <v>0.05</v>
      </c>
      <c r="I31" s="192">
        <v>0.14000000000000001</v>
      </c>
      <c r="J31" s="161">
        <v>7.0000000000000007E-2</v>
      </c>
      <c r="K31" s="192">
        <v>0.19</v>
      </c>
      <c r="L31" s="192">
        <v>0.09</v>
      </c>
      <c r="M31" s="192">
        <v>0.23</v>
      </c>
      <c r="N31" s="192">
        <v>0.17</v>
      </c>
      <c r="O31" s="193">
        <v>0.17</v>
      </c>
      <c r="P31" s="163">
        <f t="shared" si="0"/>
        <v>0.23</v>
      </c>
      <c r="Q31" s="164">
        <f t="shared" si="3"/>
        <v>0.05</v>
      </c>
      <c r="R31" s="165">
        <f t="shared" si="2"/>
        <v>0.14749999999999999</v>
      </c>
      <c r="S31" s="180" t="s">
        <v>7</v>
      </c>
      <c r="T31" s="180" t="s">
        <v>7</v>
      </c>
    </row>
    <row r="32" spans="2:20" ht="24.95" customHeight="1" x14ac:dyDescent="0.2">
      <c r="B32" s="174" t="s">
        <v>39</v>
      </c>
      <c r="C32" s="175" t="s">
        <v>22</v>
      </c>
      <c r="D32" s="193">
        <v>0.09</v>
      </c>
      <c r="E32" s="193">
        <v>0.09</v>
      </c>
      <c r="F32" s="193">
        <v>7.0000000000000007E-2</v>
      </c>
      <c r="G32" s="193">
        <v>0.05</v>
      </c>
      <c r="H32" s="193">
        <v>0.09</v>
      </c>
      <c r="I32" s="192">
        <v>0.06</v>
      </c>
      <c r="J32" s="161">
        <v>7.0000000000000007E-2</v>
      </c>
      <c r="K32" s="192">
        <v>0.11</v>
      </c>
      <c r="L32" s="192">
        <v>0.11</v>
      </c>
      <c r="M32" s="192">
        <v>7.0000000000000007E-2</v>
      </c>
      <c r="N32" s="192">
        <v>0.03</v>
      </c>
      <c r="O32" s="192">
        <v>0.11</v>
      </c>
      <c r="P32" s="163">
        <f t="shared" si="0"/>
        <v>0.11</v>
      </c>
      <c r="Q32" s="164">
        <f t="shared" si="3"/>
        <v>0.03</v>
      </c>
      <c r="R32" s="165">
        <f t="shared" si="2"/>
        <v>7.9166666666666677E-2</v>
      </c>
      <c r="S32" s="204">
        <v>1</v>
      </c>
      <c r="T32" s="204" t="s">
        <v>6</v>
      </c>
    </row>
    <row r="33" spans="2:20" ht="24.95" customHeight="1" x14ac:dyDescent="0.2">
      <c r="B33" s="174" t="s">
        <v>40</v>
      </c>
      <c r="C33" s="175" t="s">
        <v>22</v>
      </c>
      <c r="D33" s="193">
        <v>9.1199999999999992</v>
      </c>
      <c r="E33" s="193">
        <v>7.2</v>
      </c>
      <c r="F33" s="193">
        <v>7.68</v>
      </c>
      <c r="G33" s="192">
        <v>6.24</v>
      </c>
      <c r="H33" s="193">
        <v>8.64</v>
      </c>
      <c r="I33" s="192">
        <v>6.24</v>
      </c>
      <c r="J33" s="161">
        <v>5.76</v>
      </c>
      <c r="K33" s="192">
        <v>4.8</v>
      </c>
      <c r="L33" s="192">
        <v>4.8</v>
      </c>
      <c r="M33" s="192">
        <v>5.76</v>
      </c>
      <c r="N33" s="192">
        <v>5.76</v>
      </c>
      <c r="O33" s="192">
        <v>7.2</v>
      </c>
      <c r="P33" s="163">
        <f t="shared" si="0"/>
        <v>9.1199999999999992</v>
      </c>
      <c r="Q33" s="164">
        <f t="shared" si="3"/>
        <v>4.8</v>
      </c>
      <c r="R33" s="165">
        <f t="shared" si="2"/>
        <v>6.6000000000000005</v>
      </c>
      <c r="S33" s="180" t="s">
        <v>7</v>
      </c>
      <c r="T33" s="180" t="s">
        <v>7</v>
      </c>
    </row>
    <row r="34" spans="2:20" ht="24.95" customHeight="1" x14ac:dyDescent="0.2">
      <c r="B34" s="205" t="s">
        <v>323</v>
      </c>
      <c r="C34" s="175" t="s">
        <v>22</v>
      </c>
      <c r="D34" s="192" t="s">
        <v>6</v>
      </c>
      <c r="E34" s="206" t="s">
        <v>294</v>
      </c>
      <c r="F34" s="192" t="s">
        <v>6</v>
      </c>
      <c r="G34" s="192" t="s">
        <v>6</v>
      </c>
      <c r="H34" s="192" t="s">
        <v>62</v>
      </c>
      <c r="I34" s="192" t="s">
        <v>6</v>
      </c>
      <c r="J34" s="161" t="s">
        <v>6</v>
      </c>
      <c r="K34" s="192" t="s">
        <v>62</v>
      </c>
      <c r="L34" s="192" t="s">
        <v>6</v>
      </c>
      <c r="M34" s="192" t="s">
        <v>6</v>
      </c>
      <c r="N34" s="192" t="s">
        <v>62</v>
      </c>
      <c r="O34" s="207" t="s">
        <v>6</v>
      </c>
      <c r="P34" s="208">
        <f t="shared" si="0"/>
        <v>0</v>
      </c>
      <c r="Q34" s="209" t="s">
        <v>62</v>
      </c>
      <c r="R34" s="210" t="s">
        <v>62</v>
      </c>
      <c r="S34" s="180">
        <v>2E-3</v>
      </c>
      <c r="T34" s="180">
        <v>1.0000000000000001E-5</v>
      </c>
    </row>
    <row r="35" spans="2:20" ht="24.95" customHeight="1" x14ac:dyDescent="0.2">
      <c r="B35" s="205" t="s">
        <v>324</v>
      </c>
      <c r="C35" s="175" t="s">
        <v>22</v>
      </c>
      <c r="D35" s="192" t="s">
        <v>6</v>
      </c>
      <c r="E35" s="193" t="s">
        <v>6</v>
      </c>
      <c r="F35" s="192" t="s">
        <v>6</v>
      </c>
      <c r="G35" s="192" t="s">
        <v>6</v>
      </c>
      <c r="H35" s="192" t="s">
        <v>6</v>
      </c>
      <c r="I35" s="192" t="s">
        <v>6</v>
      </c>
      <c r="J35" s="161" t="s">
        <v>6</v>
      </c>
      <c r="K35" s="193" t="s">
        <v>6</v>
      </c>
      <c r="L35" s="192" t="s">
        <v>6</v>
      </c>
      <c r="M35" s="192" t="s">
        <v>6</v>
      </c>
      <c r="N35" s="193" t="s">
        <v>6</v>
      </c>
      <c r="O35" s="207" t="s">
        <v>6</v>
      </c>
      <c r="P35" s="208" t="s">
        <v>325</v>
      </c>
      <c r="Q35" s="209" t="s">
        <v>62</v>
      </c>
      <c r="R35" s="210" t="s">
        <v>325</v>
      </c>
      <c r="S35" s="180">
        <v>0.1</v>
      </c>
      <c r="T35" s="180">
        <v>0.01</v>
      </c>
    </row>
    <row r="36" spans="2:20" ht="24.95" customHeight="1" x14ac:dyDescent="0.2">
      <c r="B36" s="205" t="s">
        <v>326</v>
      </c>
      <c r="C36" s="175" t="s">
        <v>22</v>
      </c>
      <c r="D36" s="192" t="s">
        <v>6</v>
      </c>
      <c r="E36" s="193" t="s">
        <v>62</v>
      </c>
      <c r="F36" s="192" t="s">
        <v>6</v>
      </c>
      <c r="G36" s="192" t="s">
        <v>6</v>
      </c>
      <c r="H36" s="192" t="s">
        <v>325</v>
      </c>
      <c r="I36" s="192" t="s">
        <v>6</v>
      </c>
      <c r="J36" s="161" t="s">
        <v>6</v>
      </c>
      <c r="K36" s="192" t="s">
        <v>62</v>
      </c>
      <c r="L36" s="192" t="s">
        <v>6</v>
      </c>
      <c r="M36" s="192" t="s">
        <v>6</v>
      </c>
      <c r="N36" s="194" t="s">
        <v>62</v>
      </c>
      <c r="O36" s="207" t="s">
        <v>6</v>
      </c>
      <c r="P36" s="208" t="s">
        <v>62</v>
      </c>
      <c r="Q36" s="209" t="s">
        <v>62</v>
      </c>
      <c r="R36" s="210" t="s">
        <v>62</v>
      </c>
      <c r="S36" s="199">
        <v>1</v>
      </c>
      <c r="T36" s="211">
        <v>1E-3</v>
      </c>
    </row>
    <row r="37" spans="2:20" ht="24.95" customHeight="1" x14ac:dyDescent="0.2">
      <c r="B37" s="205" t="s">
        <v>327</v>
      </c>
      <c r="C37" s="175" t="s">
        <v>22</v>
      </c>
      <c r="D37" s="212" t="s">
        <v>6</v>
      </c>
      <c r="E37" s="193" t="s">
        <v>62</v>
      </c>
      <c r="F37" s="193" t="s">
        <v>6</v>
      </c>
      <c r="G37" s="193" t="s">
        <v>6</v>
      </c>
      <c r="H37" s="192" t="s">
        <v>62</v>
      </c>
      <c r="I37" s="192" t="s">
        <v>6</v>
      </c>
      <c r="J37" s="161" t="s">
        <v>6</v>
      </c>
      <c r="K37" s="192" t="s">
        <v>62</v>
      </c>
      <c r="L37" s="192" t="s">
        <v>6</v>
      </c>
      <c r="M37" s="192" t="s">
        <v>6</v>
      </c>
      <c r="N37" s="192" t="s">
        <v>62</v>
      </c>
      <c r="O37" s="194" t="s">
        <v>6</v>
      </c>
      <c r="P37" s="208" t="s">
        <v>62</v>
      </c>
      <c r="Q37" s="209" t="s">
        <v>62</v>
      </c>
      <c r="R37" s="210" t="s">
        <v>62</v>
      </c>
      <c r="S37" s="180">
        <v>0.05</v>
      </c>
      <c r="T37" s="180">
        <v>2E-3</v>
      </c>
    </row>
    <row r="38" spans="2:20" ht="24.95" customHeight="1" x14ac:dyDescent="0.2">
      <c r="B38" s="205" t="s">
        <v>328</v>
      </c>
      <c r="C38" s="175" t="s">
        <v>22</v>
      </c>
      <c r="D38" s="192">
        <v>1.32E-3</v>
      </c>
      <c r="E38" s="193" t="s">
        <v>62</v>
      </c>
      <c r="F38" s="192">
        <v>1.8000000000000001E-4</v>
      </c>
      <c r="G38" s="192" t="s">
        <v>62</v>
      </c>
      <c r="H38" s="192" t="s">
        <v>62</v>
      </c>
      <c r="I38" s="192" t="s">
        <v>62</v>
      </c>
      <c r="J38" s="161" t="s">
        <v>62</v>
      </c>
      <c r="K38" s="192" t="s">
        <v>62</v>
      </c>
      <c r="L38" s="192" t="s">
        <v>62</v>
      </c>
      <c r="M38" s="192">
        <v>6.3000000000000003E-4</v>
      </c>
      <c r="N38" s="192">
        <v>5.6999999999999998E-4</v>
      </c>
      <c r="O38" s="207">
        <v>1.31E-3</v>
      </c>
      <c r="P38" s="208">
        <f t="shared" ref="P38:P52" si="4">MAX(D38:O38)</f>
        <v>1.32E-3</v>
      </c>
      <c r="Q38" s="213" t="s">
        <v>62</v>
      </c>
      <c r="R38" s="210">
        <f t="shared" ref="R38:R52" si="5">AVERAGE(D38:O38)</f>
        <v>8.0199999999999998E-4</v>
      </c>
      <c r="S38" s="180">
        <v>0.05</v>
      </c>
      <c r="T38" s="180">
        <v>2E-3</v>
      </c>
    </row>
    <row r="39" spans="2:20" ht="24.95" customHeight="1" x14ac:dyDescent="0.2">
      <c r="B39" s="205" t="s">
        <v>329</v>
      </c>
      <c r="C39" s="175" t="s">
        <v>22</v>
      </c>
      <c r="D39" s="192" t="s">
        <v>6</v>
      </c>
      <c r="E39" s="193">
        <v>5.0000000000000002E-5</v>
      </c>
      <c r="F39" s="192" t="s">
        <v>6</v>
      </c>
      <c r="G39" s="192" t="s">
        <v>6</v>
      </c>
      <c r="H39" s="192">
        <v>1.1E-4</v>
      </c>
      <c r="I39" s="192" t="s">
        <v>6</v>
      </c>
      <c r="J39" s="161" t="s">
        <v>6</v>
      </c>
      <c r="K39" s="192" t="s">
        <v>62</v>
      </c>
      <c r="L39" s="192" t="s">
        <v>6</v>
      </c>
      <c r="M39" s="192" t="s">
        <v>6</v>
      </c>
      <c r="N39" s="192">
        <v>1.0000000000000001E-5</v>
      </c>
      <c r="O39" s="207" t="s">
        <v>6</v>
      </c>
      <c r="P39" s="214">
        <f t="shared" si="4"/>
        <v>1.1E-4</v>
      </c>
      <c r="Q39" s="209" t="s">
        <v>62</v>
      </c>
      <c r="R39" s="215">
        <f t="shared" si="5"/>
        <v>5.6666666666666671E-5</v>
      </c>
      <c r="S39" s="180">
        <v>5.0000000000000001E-3</v>
      </c>
      <c r="T39" s="180">
        <v>2.0000000000000001E-4</v>
      </c>
    </row>
    <row r="40" spans="2:20" ht="24.95" customHeight="1" x14ac:dyDescent="0.2">
      <c r="B40" s="216" t="s">
        <v>330</v>
      </c>
      <c r="C40" s="217" t="s">
        <v>22</v>
      </c>
      <c r="D40" s="218" t="s">
        <v>6</v>
      </c>
      <c r="E40" s="219" t="s">
        <v>62</v>
      </c>
      <c r="F40" s="218" t="s">
        <v>6</v>
      </c>
      <c r="G40" s="218" t="s">
        <v>6</v>
      </c>
      <c r="H40" s="220" t="s">
        <v>62</v>
      </c>
      <c r="I40" s="218" t="s">
        <v>6</v>
      </c>
      <c r="J40" s="161" t="s">
        <v>6</v>
      </c>
      <c r="K40" s="220">
        <v>9.0000000000000002E-6</v>
      </c>
      <c r="L40" s="192" t="s">
        <v>6</v>
      </c>
      <c r="M40" s="192" t="s">
        <v>6</v>
      </c>
      <c r="N40" s="220">
        <v>1.5E-5</v>
      </c>
      <c r="O40" s="221" t="s">
        <v>6</v>
      </c>
      <c r="P40" s="163">
        <f t="shared" si="4"/>
        <v>1.5E-5</v>
      </c>
      <c r="Q40" s="164">
        <f t="shared" ref="Q40:Q52" si="6">MIN(D40:O40)</f>
        <v>9.0000000000000002E-6</v>
      </c>
      <c r="R40" s="165">
        <f t="shared" si="5"/>
        <v>1.2E-5</v>
      </c>
      <c r="S40" s="222" t="s">
        <v>6</v>
      </c>
      <c r="T40" s="222" t="s">
        <v>6</v>
      </c>
    </row>
    <row r="41" spans="2:20" ht="24.95" customHeight="1" x14ac:dyDescent="0.2">
      <c r="B41" s="216" t="s">
        <v>331</v>
      </c>
      <c r="C41" s="217" t="s">
        <v>22</v>
      </c>
      <c r="D41" s="218" t="s">
        <v>6</v>
      </c>
      <c r="E41" s="219">
        <v>3.39</v>
      </c>
      <c r="F41" s="218" t="s">
        <v>6</v>
      </c>
      <c r="G41" s="218" t="s">
        <v>6</v>
      </c>
      <c r="H41" s="220">
        <v>2.04</v>
      </c>
      <c r="I41" s="218" t="s">
        <v>6</v>
      </c>
      <c r="J41" s="161" t="s">
        <v>6</v>
      </c>
      <c r="K41" s="220">
        <v>4.96</v>
      </c>
      <c r="L41" s="192" t="s">
        <v>6</v>
      </c>
      <c r="M41" s="192" t="s">
        <v>6</v>
      </c>
      <c r="N41" s="220">
        <v>2.36</v>
      </c>
      <c r="O41" s="221" t="s">
        <v>6</v>
      </c>
      <c r="P41" s="163">
        <f t="shared" si="4"/>
        <v>4.96</v>
      </c>
      <c r="Q41" s="164">
        <f t="shared" si="6"/>
        <v>2.04</v>
      </c>
      <c r="R41" s="165">
        <f t="shared" si="5"/>
        <v>3.1875</v>
      </c>
      <c r="S41" s="222" t="s">
        <v>6</v>
      </c>
      <c r="T41" s="222">
        <v>8.0000000000000002E-3</v>
      </c>
    </row>
    <row r="42" spans="2:20" ht="24.95" customHeight="1" x14ac:dyDescent="0.2">
      <c r="B42" s="174" t="s">
        <v>332</v>
      </c>
      <c r="C42" s="175" t="s">
        <v>22</v>
      </c>
      <c r="D42" s="203" t="s">
        <v>6</v>
      </c>
      <c r="E42" s="193">
        <v>1.74</v>
      </c>
      <c r="F42" s="203" t="s">
        <v>6</v>
      </c>
      <c r="G42" s="193" t="s">
        <v>6</v>
      </c>
      <c r="H42" s="203">
        <v>1.47</v>
      </c>
      <c r="I42" s="203" t="s">
        <v>6</v>
      </c>
      <c r="J42" s="161" t="s">
        <v>6</v>
      </c>
      <c r="K42" s="203">
        <v>2.62</v>
      </c>
      <c r="L42" s="203" t="s">
        <v>6</v>
      </c>
      <c r="M42" s="203" t="s">
        <v>6</v>
      </c>
      <c r="N42" s="203">
        <v>1.6</v>
      </c>
      <c r="O42" s="203" t="s">
        <v>6</v>
      </c>
      <c r="P42" s="171">
        <f t="shared" si="4"/>
        <v>2.62</v>
      </c>
      <c r="Q42" s="172">
        <f t="shared" si="6"/>
        <v>1.47</v>
      </c>
      <c r="R42" s="173">
        <f t="shared" si="5"/>
        <v>1.8574999999999999</v>
      </c>
      <c r="S42" s="223" t="s">
        <v>6</v>
      </c>
      <c r="T42" s="204" t="s">
        <v>6</v>
      </c>
    </row>
    <row r="43" spans="2:20" ht="24.95" customHeight="1" x14ac:dyDescent="0.2">
      <c r="B43" s="174" t="s">
        <v>41</v>
      </c>
      <c r="C43" s="175" t="s">
        <v>22</v>
      </c>
      <c r="D43" s="203">
        <v>3.9</v>
      </c>
      <c r="E43" s="193">
        <v>2</v>
      </c>
      <c r="F43" s="203">
        <v>1.6</v>
      </c>
      <c r="G43" s="193">
        <v>1.5</v>
      </c>
      <c r="H43" s="203">
        <v>1.4</v>
      </c>
      <c r="I43" s="203">
        <v>1.5</v>
      </c>
      <c r="J43" s="161">
        <v>1.3</v>
      </c>
      <c r="K43" s="203">
        <v>2.6</v>
      </c>
      <c r="L43" s="203">
        <v>2.1</v>
      </c>
      <c r="M43" s="203">
        <v>1.5</v>
      </c>
      <c r="N43" s="203">
        <v>1.4</v>
      </c>
      <c r="O43" s="203">
        <v>1.8</v>
      </c>
      <c r="P43" s="171">
        <f t="shared" si="4"/>
        <v>3.9</v>
      </c>
      <c r="Q43" s="224">
        <f t="shared" si="6"/>
        <v>1.3</v>
      </c>
      <c r="R43" s="225">
        <f t="shared" si="5"/>
        <v>1.8833333333333335</v>
      </c>
      <c r="S43" s="226"/>
      <c r="T43" s="226"/>
    </row>
    <row r="44" spans="2:20" ht="24.95" customHeight="1" x14ac:dyDescent="0.2">
      <c r="B44" s="174" t="s">
        <v>333</v>
      </c>
      <c r="C44" s="175" t="s">
        <v>22</v>
      </c>
      <c r="D44" s="227" t="s">
        <v>6</v>
      </c>
      <c r="E44" s="193">
        <v>1.8</v>
      </c>
      <c r="F44" s="193">
        <v>1.3</v>
      </c>
      <c r="G44" s="193">
        <v>1.1000000000000001</v>
      </c>
      <c r="H44" s="193">
        <v>1.3</v>
      </c>
      <c r="I44" s="227">
        <v>1.1000000000000001</v>
      </c>
      <c r="J44" s="161">
        <v>1.2</v>
      </c>
      <c r="K44" s="227">
        <v>2.1</v>
      </c>
      <c r="L44" s="227">
        <v>1.7</v>
      </c>
      <c r="M44" s="227">
        <v>1.5</v>
      </c>
      <c r="N44" s="227">
        <v>1.4</v>
      </c>
      <c r="O44" s="193">
        <v>1.2</v>
      </c>
      <c r="P44" s="228">
        <f t="shared" si="4"/>
        <v>2.1</v>
      </c>
      <c r="Q44" s="229">
        <f t="shared" si="6"/>
        <v>1.1000000000000001</v>
      </c>
      <c r="R44" s="230">
        <f t="shared" si="5"/>
        <v>1.4272727272727272</v>
      </c>
      <c r="S44" s="226"/>
      <c r="T44" s="226"/>
    </row>
    <row r="45" spans="2:20" ht="24.95" customHeight="1" x14ac:dyDescent="0.2">
      <c r="B45" s="174" t="s">
        <v>42</v>
      </c>
      <c r="C45" s="175" t="s">
        <v>22</v>
      </c>
      <c r="D45" s="192" t="s">
        <v>6</v>
      </c>
      <c r="E45" s="193">
        <v>3.44E-2</v>
      </c>
      <c r="F45" s="193">
        <v>3.1300000000000001E-2</v>
      </c>
      <c r="G45" s="192">
        <v>3.1399999999999997E-2</v>
      </c>
      <c r="H45" s="192">
        <v>3.0300000000000001E-2</v>
      </c>
      <c r="I45" s="192">
        <v>2.8400000000000002E-2</v>
      </c>
      <c r="J45" s="161">
        <v>2.7300000000000001E-2</v>
      </c>
      <c r="K45" s="192">
        <v>6.3600000000000004E-2</v>
      </c>
      <c r="L45" s="192">
        <v>5.0099999999999999E-2</v>
      </c>
      <c r="M45" s="192">
        <v>2.7400000000000001E-2</v>
      </c>
      <c r="N45" s="192">
        <v>2.92E-2</v>
      </c>
      <c r="O45" s="193">
        <v>3.3799999999999997E-2</v>
      </c>
      <c r="P45" s="163">
        <f t="shared" si="4"/>
        <v>6.3600000000000004E-2</v>
      </c>
      <c r="Q45" s="231">
        <f t="shared" si="6"/>
        <v>2.7300000000000001E-2</v>
      </c>
      <c r="R45" s="232">
        <f t="shared" si="5"/>
        <v>3.5200000000000002E-2</v>
      </c>
      <c r="S45" s="226"/>
      <c r="T45" s="226"/>
    </row>
    <row r="46" spans="2:20" ht="24.95" customHeight="1" x14ac:dyDescent="0.2">
      <c r="B46" s="191" t="s">
        <v>43</v>
      </c>
      <c r="C46" s="175" t="s">
        <v>334</v>
      </c>
      <c r="D46" s="192" t="s">
        <v>6</v>
      </c>
      <c r="E46" s="192">
        <v>1.91</v>
      </c>
      <c r="F46" s="192">
        <v>2.41</v>
      </c>
      <c r="G46" s="192">
        <v>2.85</v>
      </c>
      <c r="H46" s="192">
        <v>2.33</v>
      </c>
      <c r="I46" s="192">
        <v>2.54</v>
      </c>
      <c r="J46" s="161">
        <v>2.27</v>
      </c>
      <c r="K46" s="192">
        <v>3.03</v>
      </c>
      <c r="L46" s="192">
        <v>2.95</v>
      </c>
      <c r="M46" s="192">
        <v>1.83</v>
      </c>
      <c r="N46" s="192">
        <v>2.09</v>
      </c>
      <c r="O46" s="192">
        <v>2.82</v>
      </c>
      <c r="P46" s="171">
        <f t="shared" si="4"/>
        <v>3.03</v>
      </c>
      <c r="Q46" s="172">
        <f t="shared" si="6"/>
        <v>1.83</v>
      </c>
      <c r="R46" s="173">
        <f t="shared" si="5"/>
        <v>2.4572727272727271</v>
      </c>
      <c r="S46" s="204" t="s">
        <v>46</v>
      </c>
      <c r="T46" s="204" t="s">
        <v>6</v>
      </c>
    </row>
    <row r="47" spans="2:20" ht="24.95" customHeight="1" x14ac:dyDescent="0.2">
      <c r="B47" s="174" t="s">
        <v>335</v>
      </c>
      <c r="C47" s="175" t="s">
        <v>22</v>
      </c>
      <c r="D47" s="203">
        <v>5.25</v>
      </c>
      <c r="E47" s="203">
        <v>4.82</v>
      </c>
      <c r="F47" s="203">
        <v>6.64</v>
      </c>
      <c r="G47" s="203">
        <v>6.19</v>
      </c>
      <c r="H47" s="193">
        <v>5.5</v>
      </c>
      <c r="I47" s="203">
        <v>5.5</v>
      </c>
      <c r="J47" s="161">
        <v>4.97</v>
      </c>
      <c r="K47" s="203">
        <v>4.38</v>
      </c>
      <c r="L47" s="203">
        <v>4.9000000000000004</v>
      </c>
      <c r="M47" s="203">
        <v>5.75</v>
      </c>
      <c r="N47" s="234">
        <v>5.0999999999999996</v>
      </c>
      <c r="O47" s="203">
        <v>4.6900000000000004</v>
      </c>
      <c r="P47" s="171">
        <f t="shared" si="4"/>
        <v>6.64</v>
      </c>
      <c r="Q47" s="172">
        <f t="shared" si="6"/>
        <v>4.38</v>
      </c>
      <c r="R47" s="173">
        <f t="shared" si="5"/>
        <v>5.3075000000000001</v>
      </c>
      <c r="S47" s="204" t="s">
        <v>48</v>
      </c>
      <c r="T47" s="235" t="s">
        <v>6</v>
      </c>
    </row>
    <row r="48" spans="2:20" ht="24.95" customHeight="1" x14ac:dyDescent="0.2">
      <c r="B48" s="236" t="s">
        <v>47</v>
      </c>
      <c r="C48" s="159" t="s">
        <v>22</v>
      </c>
      <c r="D48" s="237">
        <v>1.2</v>
      </c>
      <c r="E48" s="237">
        <v>2.5</v>
      </c>
      <c r="F48" s="237">
        <v>1.4</v>
      </c>
      <c r="G48" s="237">
        <v>0.4</v>
      </c>
      <c r="H48" s="237">
        <v>1</v>
      </c>
      <c r="I48" s="237">
        <v>1.1000000000000001</v>
      </c>
      <c r="J48" s="161">
        <v>2.4</v>
      </c>
      <c r="K48" s="237">
        <v>1</v>
      </c>
      <c r="L48" s="237">
        <v>1.4</v>
      </c>
      <c r="M48" s="237">
        <v>1.4</v>
      </c>
      <c r="N48" s="237">
        <v>1</v>
      </c>
      <c r="O48" s="237">
        <v>0.7</v>
      </c>
      <c r="P48" s="238">
        <f t="shared" si="4"/>
        <v>2.5</v>
      </c>
      <c r="Q48" s="239">
        <f t="shared" si="6"/>
        <v>0.4</v>
      </c>
      <c r="R48" s="240">
        <f t="shared" si="5"/>
        <v>1.2916666666666667</v>
      </c>
      <c r="S48" s="235" t="s">
        <v>51</v>
      </c>
      <c r="T48" s="235" t="s">
        <v>6</v>
      </c>
    </row>
    <row r="49" spans="2:20" ht="24.95" customHeight="1" x14ac:dyDescent="0.2">
      <c r="B49" s="236" t="s">
        <v>336</v>
      </c>
      <c r="C49" s="175" t="s">
        <v>50</v>
      </c>
      <c r="D49" s="237">
        <v>16000</v>
      </c>
      <c r="E49" s="237" t="s">
        <v>337</v>
      </c>
      <c r="F49" s="237">
        <v>3500</v>
      </c>
      <c r="G49" s="237">
        <v>5400</v>
      </c>
      <c r="H49" s="193">
        <v>6131</v>
      </c>
      <c r="I49" s="237">
        <v>4160</v>
      </c>
      <c r="J49" s="161">
        <v>8664</v>
      </c>
      <c r="K49" s="237">
        <v>24196</v>
      </c>
      <c r="L49" s="237">
        <v>19863</v>
      </c>
      <c r="M49" s="237">
        <v>9804</v>
      </c>
      <c r="N49" s="237">
        <v>8164</v>
      </c>
      <c r="O49" s="237">
        <v>14136</v>
      </c>
      <c r="P49" s="238">
        <f t="shared" si="4"/>
        <v>24196</v>
      </c>
      <c r="Q49" s="239">
        <f t="shared" si="6"/>
        <v>3500</v>
      </c>
      <c r="R49" s="240">
        <f t="shared" si="5"/>
        <v>10910.727272727272</v>
      </c>
      <c r="S49" s="235" t="s">
        <v>53</v>
      </c>
      <c r="T49" s="241" t="s">
        <v>7</v>
      </c>
    </row>
    <row r="50" spans="2:20" ht="24.95" customHeight="1" x14ac:dyDescent="0.2">
      <c r="B50" s="236" t="s">
        <v>338</v>
      </c>
      <c r="C50" s="175" t="s">
        <v>50</v>
      </c>
      <c r="D50" s="237">
        <v>460</v>
      </c>
      <c r="E50" s="237">
        <v>2200</v>
      </c>
      <c r="F50" s="237">
        <v>170</v>
      </c>
      <c r="G50" s="237">
        <v>170</v>
      </c>
      <c r="H50" s="237">
        <v>759</v>
      </c>
      <c r="I50" s="237">
        <v>631</v>
      </c>
      <c r="J50" s="161">
        <v>882</v>
      </c>
      <c r="K50" s="237">
        <v>19863</v>
      </c>
      <c r="L50" s="237">
        <v>2613</v>
      </c>
      <c r="M50" s="237">
        <v>1664</v>
      </c>
      <c r="N50" s="237">
        <v>677</v>
      </c>
      <c r="O50" s="237">
        <v>857</v>
      </c>
      <c r="P50" s="238">
        <f t="shared" si="4"/>
        <v>19863</v>
      </c>
      <c r="Q50" s="239">
        <f t="shared" si="6"/>
        <v>170</v>
      </c>
      <c r="R50" s="240">
        <f t="shared" si="5"/>
        <v>2578.8333333333335</v>
      </c>
      <c r="S50" s="242"/>
      <c r="T50" s="242"/>
    </row>
    <row r="51" spans="2:20" ht="24.95" customHeight="1" x14ac:dyDescent="0.2">
      <c r="B51" s="236" t="s">
        <v>56</v>
      </c>
      <c r="C51" s="217" t="s">
        <v>57</v>
      </c>
      <c r="D51" s="243">
        <v>30.14</v>
      </c>
      <c r="E51" s="176">
        <v>7.06</v>
      </c>
      <c r="F51" s="176">
        <v>5.74</v>
      </c>
      <c r="G51" s="244">
        <v>5.39</v>
      </c>
      <c r="H51" s="244">
        <v>1.86</v>
      </c>
      <c r="I51" s="244">
        <v>1.42</v>
      </c>
      <c r="J51" s="244">
        <v>10.96</v>
      </c>
      <c r="K51" s="244">
        <v>12.59</v>
      </c>
      <c r="L51" s="244">
        <v>8.9</v>
      </c>
      <c r="M51" s="244">
        <v>3.68</v>
      </c>
      <c r="N51" s="244">
        <v>2.97</v>
      </c>
      <c r="O51" s="245">
        <v>4.5999999999999996</v>
      </c>
      <c r="P51" s="246">
        <f t="shared" si="4"/>
        <v>30.14</v>
      </c>
      <c r="Q51" s="247">
        <f t="shared" si="6"/>
        <v>1.42</v>
      </c>
      <c r="R51" s="179">
        <f t="shared" si="5"/>
        <v>7.9425000000000017</v>
      </c>
      <c r="S51" s="248" t="s">
        <v>6</v>
      </c>
      <c r="T51" s="180" t="s">
        <v>7</v>
      </c>
    </row>
    <row r="52" spans="2:20" ht="24.95" customHeight="1" thickBot="1" x14ac:dyDescent="0.25">
      <c r="B52" s="236" t="s">
        <v>58</v>
      </c>
      <c r="C52" s="217" t="s">
        <v>339</v>
      </c>
      <c r="D52" s="243">
        <v>1.1200000000000001</v>
      </c>
      <c r="E52" s="176">
        <v>2.1800000000000002</v>
      </c>
      <c r="F52" s="176">
        <v>0.97</v>
      </c>
      <c r="G52" s="244">
        <v>1.53</v>
      </c>
      <c r="H52" s="244">
        <v>1.04</v>
      </c>
      <c r="I52" s="244">
        <v>1.03</v>
      </c>
      <c r="J52" s="244">
        <v>2.36</v>
      </c>
      <c r="K52" s="244">
        <v>1.34</v>
      </c>
      <c r="L52" s="244">
        <v>0.71</v>
      </c>
      <c r="M52" s="244">
        <v>0.91</v>
      </c>
      <c r="N52" s="244">
        <v>0.41</v>
      </c>
      <c r="O52" s="245">
        <v>0.49</v>
      </c>
      <c r="P52" s="246">
        <f t="shared" si="4"/>
        <v>2.36</v>
      </c>
      <c r="Q52" s="247">
        <f t="shared" si="6"/>
        <v>0.41</v>
      </c>
      <c r="R52" s="179">
        <f t="shared" si="5"/>
        <v>1.1741666666666668</v>
      </c>
      <c r="S52" s="248" t="s">
        <v>6</v>
      </c>
      <c r="T52" s="180" t="s">
        <v>7</v>
      </c>
    </row>
    <row r="53" spans="2:20" ht="24.95" customHeight="1" x14ac:dyDescent="0.2">
      <c r="B53" s="261" t="s">
        <v>340</v>
      </c>
      <c r="C53" s="262"/>
      <c r="D53" s="262"/>
      <c r="E53" s="262"/>
      <c r="F53" s="262"/>
      <c r="G53" s="262"/>
      <c r="H53" s="262"/>
      <c r="I53" s="262"/>
      <c r="J53" s="262"/>
      <c r="K53" s="262"/>
      <c r="L53" s="262"/>
      <c r="M53" s="262"/>
      <c r="N53" s="262"/>
      <c r="O53" s="262"/>
      <c r="P53" s="262"/>
      <c r="Q53" s="262"/>
      <c r="R53" s="262"/>
      <c r="S53" s="262"/>
    </row>
    <row r="54" spans="2:20" ht="24.95" customHeight="1" x14ac:dyDescent="0.2">
      <c r="B54" s="138" t="s">
        <v>341</v>
      </c>
      <c r="N54" s="536"/>
    </row>
    <row r="56" spans="2:20" ht="24.95" customHeight="1" thickBot="1" x14ac:dyDescent="0.25">
      <c r="B56" s="140" t="s">
        <v>343</v>
      </c>
    </row>
    <row r="57" spans="2:20" ht="24.95" customHeight="1" thickBot="1" x14ac:dyDescent="0.25">
      <c r="B57" s="142" t="s">
        <v>0</v>
      </c>
      <c r="C57" s="142" t="s">
        <v>1</v>
      </c>
      <c r="D57" s="266">
        <v>43009</v>
      </c>
      <c r="E57" s="266">
        <v>43040</v>
      </c>
      <c r="F57" s="266">
        <v>43070</v>
      </c>
      <c r="G57" s="266">
        <v>43101</v>
      </c>
      <c r="H57" s="266">
        <v>43132</v>
      </c>
      <c r="I57" s="266">
        <v>43160</v>
      </c>
      <c r="J57" s="266">
        <v>43191</v>
      </c>
      <c r="K57" s="266">
        <v>43221</v>
      </c>
      <c r="L57" s="266">
        <v>43252</v>
      </c>
      <c r="M57" s="266">
        <v>43282</v>
      </c>
      <c r="N57" s="266">
        <v>43313</v>
      </c>
      <c r="O57" s="266">
        <v>43344</v>
      </c>
      <c r="P57" s="531" t="s">
        <v>309</v>
      </c>
      <c r="Q57" s="532" t="s">
        <v>310</v>
      </c>
      <c r="R57" s="533" t="s">
        <v>311</v>
      </c>
      <c r="S57" s="147" t="s">
        <v>312</v>
      </c>
      <c r="T57" s="147" t="s">
        <v>171</v>
      </c>
    </row>
    <row r="58" spans="2:20" ht="24.95" customHeight="1" x14ac:dyDescent="0.2">
      <c r="B58" s="149" t="s">
        <v>5</v>
      </c>
      <c r="C58" s="150"/>
      <c r="D58" s="267">
        <v>17</v>
      </c>
      <c r="E58" s="268">
        <v>13</v>
      </c>
      <c r="F58" s="270">
        <v>19</v>
      </c>
      <c r="G58" s="270">
        <v>16</v>
      </c>
      <c r="H58" s="270">
        <v>14</v>
      </c>
      <c r="I58" s="270">
        <v>19</v>
      </c>
      <c r="J58" s="270">
        <v>18</v>
      </c>
      <c r="K58" s="270">
        <v>16</v>
      </c>
      <c r="L58" s="269">
        <v>19</v>
      </c>
      <c r="M58" s="270">
        <v>16</v>
      </c>
      <c r="N58" s="269">
        <v>14</v>
      </c>
      <c r="O58" s="271">
        <v>18</v>
      </c>
      <c r="P58" s="154" t="s">
        <v>7</v>
      </c>
      <c r="Q58" s="155" t="s">
        <v>7</v>
      </c>
      <c r="R58" s="156" t="s">
        <v>7</v>
      </c>
      <c r="S58" s="157" t="s">
        <v>6</v>
      </c>
      <c r="T58" s="157" t="s">
        <v>6</v>
      </c>
    </row>
    <row r="59" spans="2:20" ht="24.95" customHeight="1" x14ac:dyDescent="0.2">
      <c r="B59" s="158" t="s">
        <v>8</v>
      </c>
      <c r="C59" s="159" t="s">
        <v>9</v>
      </c>
      <c r="D59" s="182">
        <v>12</v>
      </c>
      <c r="E59" s="181">
        <v>11.3</v>
      </c>
      <c r="F59" s="272">
        <v>12.18</v>
      </c>
      <c r="G59" s="272">
        <v>11.25</v>
      </c>
      <c r="H59" s="272">
        <v>12.19</v>
      </c>
      <c r="I59" s="272">
        <v>11.4</v>
      </c>
      <c r="J59" s="272">
        <v>12.07</v>
      </c>
      <c r="K59" s="272">
        <v>11.07</v>
      </c>
      <c r="L59" s="272">
        <v>12.03</v>
      </c>
      <c r="M59" s="272">
        <v>12.15</v>
      </c>
      <c r="N59" s="272">
        <v>12.1</v>
      </c>
      <c r="O59" s="273">
        <v>12.14</v>
      </c>
      <c r="P59" s="163" t="s">
        <v>7</v>
      </c>
      <c r="Q59" s="164" t="s">
        <v>7</v>
      </c>
      <c r="R59" s="165" t="s">
        <v>7</v>
      </c>
      <c r="S59" s="166" t="s">
        <v>6</v>
      </c>
      <c r="T59" s="166" t="s">
        <v>6</v>
      </c>
    </row>
    <row r="60" spans="2:20" ht="24.95" customHeight="1" x14ac:dyDescent="0.2">
      <c r="B60" s="158" t="s">
        <v>313</v>
      </c>
      <c r="C60" s="159" t="s">
        <v>11</v>
      </c>
      <c r="D60" s="167">
        <v>21.5</v>
      </c>
      <c r="E60" s="169">
        <v>27.6</v>
      </c>
      <c r="F60" s="168">
        <v>20.7</v>
      </c>
      <c r="G60" s="169">
        <v>21.3</v>
      </c>
      <c r="H60" s="168">
        <v>23.1</v>
      </c>
      <c r="I60" s="169">
        <v>24.2</v>
      </c>
      <c r="J60" s="272">
        <v>23.3</v>
      </c>
      <c r="K60" s="139">
        <v>21.8</v>
      </c>
      <c r="L60" s="274">
        <v>25</v>
      </c>
      <c r="M60" s="169">
        <v>22</v>
      </c>
      <c r="N60" s="169">
        <v>22.8</v>
      </c>
      <c r="O60" s="275">
        <v>23</v>
      </c>
      <c r="P60" s="171">
        <f>MAX(D60:O60)</f>
        <v>27.6</v>
      </c>
      <c r="Q60" s="172">
        <f>MIN(D60:O60)</f>
        <v>20.7</v>
      </c>
      <c r="R60" s="173">
        <f>AVERAGE(D60:O60)</f>
        <v>23.025000000000002</v>
      </c>
      <c r="S60" s="166" t="s">
        <v>6</v>
      </c>
      <c r="T60" s="166" t="s">
        <v>6</v>
      </c>
    </row>
    <row r="61" spans="2:20" ht="24.95" customHeight="1" x14ac:dyDescent="0.2">
      <c r="B61" s="174" t="s">
        <v>12</v>
      </c>
      <c r="C61" s="175" t="s">
        <v>13</v>
      </c>
      <c r="D61" s="167">
        <v>22</v>
      </c>
      <c r="E61" s="168">
        <v>6</v>
      </c>
      <c r="F61" s="168">
        <v>5</v>
      </c>
      <c r="G61" s="168">
        <v>4</v>
      </c>
      <c r="H61" s="168">
        <v>0</v>
      </c>
      <c r="I61" s="176">
        <v>3</v>
      </c>
      <c r="J61" s="272">
        <v>3</v>
      </c>
      <c r="K61" s="168">
        <v>11</v>
      </c>
      <c r="L61" s="276">
        <v>8</v>
      </c>
      <c r="M61" s="176">
        <v>2</v>
      </c>
      <c r="N61" s="176">
        <v>3</v>
      </c>
      <c r="O61" s="277">
        <v>4</v>
      </c>
      <c r="P61" s="177">
        <f>MAX(D61:O61)</f>
        <v>22</v>
      </c>
      <c r="Q61" s="178">
        <f>MIN(D61:O61)</f>
        <v>0</v>
      </c>
      <c r="R61" s="179">
        <f>AVERAGE(D61:O61)</f>
        <v>5.916666666666667</v>
      </c>
      <c r="S61" s="180" t="s">
        <v>7</v>
      </c>
      <c r="T61" s="180" t="s">
        <v>7</v>
      </c>
    </row>
    <row r="62" spans="2:20" ht="24.95" customHeight="1" x14ac:dyDescent="0.2">
      <c r="B62" s="174" t="s">
        <v>14</v>
      </c>
      <c r="C62" s="175"/>
      <c r="D62" s="167" t="s">
        <v>61</v>
      </c>
      <c r="E62" s="168" t="s">
        <v>61</v>
      </c>
      <c r="F62" s="168" t="s">
        <v>69</v>
      </c>
      <c r="G62" s="168" t="s">
        <v>61</v>
      </c>
      <c r="H62" s="168" t="s">
        <v>61</v>
      </c>
      <c r="I62" s="278" t="s">
        <v>61</v>
      </c>
      <c r="J62" s="272" t="s">
        <v>61</v>
      </c>
      <c r="K62" s="168" t="s">
        <v>61</v>
      </c>
      <c r="L62" s="276" t="s">
        <v>61</v>
      </c>
      <c r="M62" s="278" t="s">
        <v>61</v>
      </c>
      <c r="N62" s="278" t="s">
        <v>61</v>
      </c>
      <c r="O62" s="279" t="s">
        <v>61</v>
      </c>
      <c r="P62" s="171" t="s">
        <v>61</v>
      </c>
      <c r="Q62" s="172" t="s">
        <v>61</v>
      </c>
      <c r="R62" s="173" t="s">
        <v>61</v>
      </c>
      <c r="S62" s="180" t="s">
        <v>7</v>
      </c>
      <c r="T62" s="180" t="s">
        <v>7</v>
      </c>
    </row>
    <row r="63" spans="2:20" ht="24.95" customHeight="1" x14ac:dyDescent="0.2">
      <c r="B63" s="174" t="s">
        <v>314</v>
      </c>
      <c r="C63" s="175" t="s">
        <v>315</v>
      </c>
      <c r="D63" s="182">
        <v>31.7</v>
      </c>
      <c r="E63" s="181">
        <v>7.12</v>
      </c>
      <c r="F63" s="181">
        <v>8.57</v>
      </c>
      <c r="G63" s="181">
        <v>5.57</v>
      </c>
      <c r="H63" s="181">
        <v>4.2</v>
      </c>
      <c r="I63" s="181">
        <v>4.32</v>
      </c>
      <c r="J63" s="272">
        <v>5.1100000000000003</v>
      </c>
      <c r="K63" s="181">
        <v>77</v>
      </c>
      <c r="L63" s="280">
        <v>11.9</v>
      </c>
      <c r="M63" s="181">
        <v>5.9</v>
      </c>
      <c r="N63" s="181">
        <v>10.7</v>
      </c>
      <c r="O63" s="281">
        <v>17.2</v>
      </c>
      <c r="P63" s="171">
        <f>MAX(D63:O63)</f>
        <v>77</v>
      </c>
      <c r="Q63" s="172">
        <f t="shared" ref="Q63:Q77" si="7">MIN(D63:O63)</f>
        <v>4.2</v>
      </c>
      <c r="R63" s="173">
        <f>AVERAGE(D63:O63)</f>
        <v>15.774166666666666</v>
      </c>
      <c r="S63" s="180" t="s">
        <v>7</v>
      </c>
      <c r="T63" s="180" t="s">
        <v>7</v>
      </c>
    </row>
    <row r="64" spans="2:20" ht="24.95" customHeight="1" x14ac:dyDescent="0.2">
      <c r="B64" s="174" t="s">
        <v>316</v>
      </c>
      <c r="C64" s="175"/>
      <c r="D64" s="167">
        <v>7.34</v>
      </c>
      <c r="E64" s="168">
        <v>7.37</v>
      </c>
      <c r="F64" s="168">
        <v>7.81</v>
      </c>
      <c r="G64" s="168">
        <v>8.2100000000000009</v>
      </c>
      <c r="H64" s="168">
        <v>7.12</v>
      </c>
      <c r="I64" s="181">
        <v>7.8</v>
      </c>
      <c r="J64" s="272">
        <v>7.79</v>
      </c>
      <c r="K64" s="181">
        <v>7.57</v>
      </c>
      <c r="L64" s="276">
        <v>7.6</v>
      </c>
      <c r="M64" s="181">
        <v>7.61</v>
      </c>
      <c r="N64" s="181">
        <v>7.43</v>
      </c>
      <c r="O64" s="281">
        <v>7.47</v>
      </c>
      <c r="P64" s="163">
        <f>MAX(D64:O64)</f>
        <v>8.2100000000000009</v>
      </c>
      <c r="Q64" s="164">
        <f t="shared" si="7"/>
        <v>7.12</v>
      </c>
      <c r="R64" s="165">
        <f>AVERAGE(D64:O64)</f>
        <v>7.5933333333333337</v>
      </c>
      <c r="S64" s="166" t="s">
        <v>17</v>
      </c>
      <c r="T64" s="166" t="s">
        <v>6</v>
      </c>
    </row>
    <row r="65" spans="2:20" ht="24.95" customHeight="1" x14ac:dyDescent="0.2">
      <c r="B65" s="174" t="s">
        <v>317</v>
      </c>
      <c r="C65" s="183" t="s">
        <v>318</v>
      </c>
      <c r="D65" s="167">
        <v>250</v>
      </c>
      <c r="E65" s="168">
        <v>240</v>
      </c>
      <c r="F65" s="168">
        <v>230</v>
      </c>
      <c r="G65" s="168">
        <v>222</v>
      </c>
      <c r="H65" s="168">
        <v>214</v>
      </c>
      <c r="I65" s="176">
        <v>192</v>
      </c>
      <c r="J65" s="272">
        <v>193</v>
      </c>
      <c r="K65" s="168">
        <v>224</v>
      </c>
      <c r="L65" s="276">
        <v>212</v>
      </c>
      <c r="M65" s="176">
        <v>197</v>
      </c>
      <c r="N65" s="176">
        <v>175</v>
      </c>
      <c r="O65" s="277">
        <v>187</v>
      </c>
      <c r="P65" s="177">
        <f>MAX(D65:O65)</f>
        <v>250</v>
      </c>
      <c r="Q65" s="178">
        <f t="shared" si="7"/>
        <v>175</v>
      </c>
      <c r="R65" s="179">
        <f>AVERAGE(D65:O65)</f>
        <v>211.33333333333334</v>
      </c>
      <c r="S65" s="180" t="s">
        <v>7</v>
      </c>
      <c r="T65" s="180" t="s">
        <v>7</v>
      </c>
    </row>
    <row r="66" spans="2:20" ht="24.95" customHeight="1" x14ac:dyDescent="0.2">
      <c r="B66" s="185" t="s">
        <v>21</v>
      </c>
      <c r="C66" s="186" t="s">
        <v>22</v>
      </c>
      <c r="D66" s="182">
        <v>103</v>
      </c>
      <c r="E66" s="181">
        <v>112</v>
      </c>
      <c r="F66" s="181">
        <v>108</v>
      </c>
      <c r="G66" s="187">
        <v>105</v>
      </c>
      <c r="H66" s="187">
        <v>99</v>
      </c>
      <c r="I66" s="187">
        <v>92</v>
      </c>
      <c r="J66" s="188">
        <v>91</v>
      </c>
      <c r="K66" s="181">
        <v>95</v>
      </c>
      <c r="L66" s="187">
        <v>91</v>
      </c>
      <c r="M66" s="187">
        <v>92</v>
      </c>
      <c r="N66" s="187">
        <v>80</v>
      </c>
      <c r="O66" s="189">
        <v>84</v>
      </c>
      <c r="P66" s="177">
        <f>MAX(D66:O66)</f>
        <v>112</v>
      </c>
      <c r="Q66" s="178">
        <f t="shared" si="7"/>
        <v>80</v>
      </c>
      <c r="R66" s="179">
        <f>AVERAGE(D66:O66)</f>
        <v>96</v>
      </c>
      <c r="S66" s="190" t="s">
        <v>7</v>
      </c>
      <c r="T66" s="180" t="s">
        <v>7</v>
      </c>
    </row>
    <row r="67" spans="2:20" ht="24.95" customHeight="1" x14ac:dyDescent="0.2">
      <c r="B67" s="174" t="s">
        <v>23</v>
      </c>
      <c r="C67" s="175" t="s">
        <v>22</v>
      </c>
      <c r="D67" s="167">
        <v>0</v>
      </c>
      <c r="E67" s="168">
        <v>0</v>
      </c>
      <c r="F67" s="168">
        <v>0</v>
      </c>
      <c r="G67" s="168">
        <v>0</v>
      </c>
      <c r="H67" s="168">
        <v>0</v>
      </c>
      <c r="I67" s="176">
        <v>0</v>
      </c>
      <c r="J67" s="272">
        <v>0</v>
      </c>
      <c r="K67" s="139">
        <v>0</v>
      </c>
      <c r="L67" s="276">
        <v>0</v>
      </c>
      <c r="M67" s="176">
        <v>0</v>
      </c>
      <c r="N67" s="176">
        <v>0</v>
      </c>
      <c r="O67" s="277">
        <v>0</v>
      </c>
      <c r="P67" s="177">
        <f t="shared" ref="P67:P88" si="8">MAX(D67:O67)</f>
        <v>0</v>
      </c>
      <c r="Q67" s="178">
        <f t="shared" si="7"/>
        <v>0</v>
      </c>
      <c r="R67" s="179">
        <f t="shared" ref="R67:R76" si="9">AVERAGE(D67:O67)</f>
        <v>0</v>
      </c>
      <c r="S67" s="180" t="s">
        <v>7</v>
      </c>
      <c r="T67" s="180" t="s">
        <v>7</v>
      </c>
    </row>
    <row r="68" spans="2:20" ht="24.95" customHeight="1" x14ac:dyDescent="0.2">
      <c r="B68" s="191" t="s">
        <v>24</v>
      </c>
      <c r="C68" s="175" t="s">
        <v>22</v>
      </c>
      <c r="D68" s="167">
        <v>184</v>
      </c>
      <c r="E68" s="168">
        <v>152</v>
      </c>
      <c r="F68" s="168">
        <v>149</v>
      </c>
      <c r="G68" s="168">
        <v>139</v>
      </c>
      <c r="H68" s="168">
        <v>135</v>
      </c>
      <c r="I68" s="176">
        <v>121</v>
      </c>
      <c r="J68" s="272">
        <v>123</v>
      </c>
      <c r="K68" s="176">
        <v>235</v>
      </c>
      <c r="L68" s="276">
        <v>139</v>
      </c>
      <c r="M68" s="176">
        <v>128</v>
      </c>
      <c r="N68" s="176">
        <v>121</v>
      </c>
      <c r="O68" s="277">
        <v>134</v>
      </c>
      <c r="P68" s="177">
        <f t="shared" si="8"/>
        <v>235</v>
      </c>
      <c r="Q68" s="178">
        <f t="shared" si="7"/>
        <v>121</v>
      </c>
      <c r="R68" s="179">
        <f t="shared" si="9"/>
        <v>146.66666666666666</v>
      </c>
      <c r="S68" s="166" t="s">
        <v>6</v>
      </c>
      <c r="T68" s="166" t="s">
        <v>6</v>
      </c>
    </row>
    <row r="69" spans="2:20" ht="24.95" customHeight="1" x14ac:dyDescent="0.2">
      <c r="B69" s="174" t="s">
        <v>25</v>
      </c>
      <c r="C69" s="175" t="s">
        <v>22</v>
      </c>
      <c r="D69" s="167">
        <v>150</v>
      </c>
      <c r="E69" s="168">
        <v>144</v>
      </c>
      <c r="F69" s="168">
        <v>138</v>
      </c>
      <c r="G69" s="168">
        <v>133</v>
      </c>
      <c r="H69" s="168">
        <v>128</v>
      </c>
      <c r="I69" s="176">
        <v>115</v>
      </c>
      <c r="J69" s="272">
        <v>116</v>
      </c>
      <c r="K69" s="176">
        <v>134</v>
      </c>
      <c r="L69" s="276">
        <v>127</v>
      </c>
      <c r="M69" s="176">
        <v>118</v>
      </c>
      <c r="N69" s="176">
        <v>105</v>
      </c>
      <c r="O69" s="277">
        <v>112</v>
      </c>
      <c r="P69" s="177">
        <f t="shared" si="8"/>
        <v>150</v>
      </c>
      <c r="Q69" s="178">
        <f t="shared" si="7"/>
        <v>105</v>
      </c>
      <c r="R69" s="179">
        <f t="shared" si="9"/>
        <v>126.66666666666667</v>
      </c>
      <c r="S69" s="166" t="s">
        <v>6</v>
      </c>
      <c r="T69" s="166" t="s">
        <v>6</v>
      </c>
    </row>
    <row r="70" spans="2:20" ht="24.95" customHeight="1" x14ac:dyDescent="0.2">
      <c r="B70" s="174" t="s">
        <v>26</v>
      </c>
      <c r="C70" s="175" t="s">
        <v>22</v>
      </c>
      <c r="D70" s="167">
        <v>34</v>
      </c>
      <c r="E70" s="168">
        <v>18</v>
      </c>
      <c r="F70" s="168">
        <v>11</v>
      </c>
      <c r="G70" s="168">
        <v>6</v>
      </c>
      <c r="H70" s="168">
        <v>7</v>
      </c>
      <c r="I70" s="176">
        <v>6</v>
      </c>
      <c r="J70" s="272">
        <v>7</v>
      </c>
      <c r="K70" s="176">
        <v>100</v>
      </c>
      <c r="L70" s="276">
        <v>12</v>
      </c>
      <c r="M70" s="176">
        <v>10</v>
      </c>
      <c r="N70" s="176">
        <v>16</v>
      </c>
      <c r="O70" s="277">
        <v>22</v>
      </c>
      <c r="P70" s="177">
        <f t="shared" si="8"/>
        <v>100</v>
      </c>
      <c r="Q70" s="178">
        <f t="shared" si="7"/>
        <v>6</v>
      </c>
      <c r="R70" s="179">
        <f t="shared" si="9"/>
        <v>20.75</v>
      </c>
      <c r="S70" s="180" t="s">
        <v>7</v>
      </c>
      <c r="T70" s="180" t="s">
        <v>7</v>
      </c>
    </row>
    <row r="71" spans="2:20" ht="24.95" customHeight="1" x14ac:dyDescent="0.2">
      <c r="B71" s="174" t="s">
        <v>27</v>
      </c>
      <c r="C71" s="175" t="s">
        <v>22</v>
      </c>
      <c r="D71" s="167">
        <v>112</v>
      </c>
      <c r="E71" s="168">
        <v>116</v>
      </c>
      <c r="F71" s="168">
        <v>112</v>
      </c>
      <c r="G71" s="168">
        <v>116</v>
      </c>
      <c r="H71" s="168">
        <v>108</v>
      </c>
      <c r="I71" s="176">
        <v>92</v>
      </c>
      <c r="J71" s="272">
        <v>74</v>
      </c>
      <c r="K71" s="176">
        <v>66</v>
      </c>
      <c r="L71" s="276">
        <v>64</v>
      </c>
      <c r="M71" s="176">
        <v>76</v>
      </c>
      <c r="N71" s="176">
        <v>86</v>
      </c>
      <c r="O71" s="277">
        <v>90</v>
      </c>
      <c r="P71" s="177">
        <f t="shared" si="8"/>
        <v>116</v>
      </c>
      <c r="Q71" s="178">
        <f t="shared" si="7"/>
        <v>64</v>
      </c>
      <c r="R71" s="179">
        <f t="shared" si="9"/>
        <v>92.666666666666671</v>
      </c>
      <c r="S71" s="180" t="s">
        <v>7</v>
      </c>
      <c r="T71" s="180" t="s">
        <v>7</v>
      </c>
    </row>
    <row r="72" spans="2:20" ht="24.95" customHeight="1" x14ac:dyDescent="0.2">
      <c r="B72" s="174" t="s">
        <v>28</v>
      </c>
      <c r="C72" s="175" t="s">
        <v>22</v>
      </c>
      <c r="D72" s="167">
        <v>103</v>
      </c>
      <c r="E72" s="168">
        <v>112</v>
      </c>
      <c r="F72" s="168">
        <v>108</v>
      </c>
      <c r="G72" s="168">
        <v>105</v>
      </c>
      <c r="H72" s="168">
        <v>99</v>
      </c>
      <c r="I72" s="176">
        <v>92</v>
      </c>
      <c r="J72" s="272">
        <v>74</v>
      </c>
      <c r="K72" s="176">
        <v>66</v>
      </c>
      <c r="L72" s="276">
        <v>64</v>
      </c>
      <c r="M72" s="176">
        <v>76</v>
      </c>
      <c r="N72" s="176">
        <v>82</v>
      </c>
      <c r="O72" s="277">
        <v>84</v>
      </c>
      <c r="P72" s="177">
        <f t="shared" si="8"/>
        <v>112</v>
      </c>
      <c r="Q72" s="178">
        <f t="shared" si="7"/>
        <v>64</v>
      </c>
      <c r="R72" s="179">
        <f t="shared" si="9"/>
        <v>88.75</v>
      </c>
      <c r="S72" s="180" t="s">
        <v>7</v>
      </c>
      <c r="T72" s="180" t="s">
        <v>7</v>
      </c>
    </row>
    <row r="73" spans="2:20" ht="24.95" customHeight="1" x14ac:dyDescent="0.2">
      <c r="B73" s="174" t="s">
        <v>29</v>
      </c>
      <c r="C73" s="175" t="s">
        <v>22</v>
      </c>
      <c r="D73" s="167">
        <v>9</v>
      </c>
      <c r="E73" s="168">
        <v>4</v>
      </c>
      <c r="F73" s="168">
        <v>4</v>
      </c>
      <c r="G73" s="168">
        <v>11</v>
      </c>
      <c r="H73" s="168">
        <v>9</v>
      </c>
      <c r="I73" s="176">
        <v>0</v>
      </c>
      <c r="J73" s="272">
        <v>0</v>
      </c>
      <c r="K73" s="176">
        <v>0</v>
      </c>
      <c r="L73" s="276">
        <v>0</v>
      </c>
      <c r="M73" s="176">
        <v>0</v>
      </c>
      <c r="N73" s="176">
        <v>4</v>
      </c>
      <c r="O73" s="277">
        <v>6</v>
      </c>
      <c r="P73" s="177">
        <f t="shared" si="8"/>
        <v>11</v>
      </c>
      <c r="Q73" s="178">
        <f t="shared" si="7"/>
        <v>0</v>
      </c>
      <c r="R73" s="179">
        <f t="shared" si="9"/>
        <v>3.9166666666666665</v>
      </c>
      <c r="S73" s="180" t="s">
        <v>7</v>
      </c>
      <c r="T73" s="180" t="s">
        <v>7</v>
      </c>
    </row>
    <row r="74" spans="2:20" ht="24.95" customHeight="1" x14ac:dyDescent="0.2">
      <c r="B74" s="174" t="s">
        <v>30</v>
      </c>
      <c r="C74" s="175" t="s">
        <v>22</v>
      </c>
      <c r="D74" s="167">
        <v>5</v>
      </c>
      <c r="E74" s="168">
        <v>3</v>
      </c>
      <c r="F74" s="168">
        <v>4</v>
      </c>
      <c r="G74" s="168">
        <v>8</v>
      </c>
      <c r="H74" s="168">
        <v>1</v>
      </c>
      <c r="I74" s="176">
        <v>0</v>
      </c>
      <c r="J74" s="272">
        <v>0</v>
      </c>
      <c r="K74" s="176">
        <v>3</v>
      </c>
      <c r="L74" s="276">
        <v>2</v>
      </c>
      <c r="M74" s="176">
        <v>2</v>
      </c>
      <c r="N74" s="176">
        <v>1</v>
      </c>
      <c r="O74" s="277">
        <v>0</v>
      </c>
      <c r="P74" s="177">
        <f t="shared" si="8"/>
        <v>8</v>
      </c>
      <c r="Q74" s="178">
        <f t="shared" si="7"/>
        <v>0</v>
      </c>
      <c r="R74" s="179">
        <f t="shared" si="9"/>
        <v>2.4166666666666665</v>
      </c>
      <c r="S74" s="180" t="s">
        <v>7</v>
      </c>
      <c r="T74" s="180" t="s">
        <v>7</v>
      </c>
    </row>
    <row r="75" spans="2:20" ht="24.95" customHeight="1" x14ac:dyDescent="0.2">
      <c r="B75" s="174" t="s">
        <v>31</v>
      </c>
      <c r="C75" s="175" t="s">
        <v>22</v>
      </c>
      <c r="D75" s="167">
        <v>3</v>
      </c>
      <c r="E75" s="168">
        <v>2</v>
      </c>
      <c r="F75" s="168">
        <v>4</v>
      </c>
      <c r="G75" s="168">
        <v>1</v>
      </c>
      <c r="H75" s="168">
        <v>0</v>
      </c>
      <c r="I75" s="176">
        <v>2</v>
      </c>
      <c r="J75" s="272">
        <v>2</v>
      </c>
      <c r="K75" s="176">
        <v>4</v>
      </c>
      <c r="L75" s="276">
        <v>2</v>
      </c>
      <c r="M75" s="176">
        <v>3</v>
      </c>
      <c r="N75" s="176">
        <v>2</v>
      </c>
      <c r="O75" s="277">
        <v>1</v>
      </c>
      <c r="P75" s="177">
        <f t="shared" si="8"/>
        <v>4</v>
      </c>
      <c r="Q75" s="178">
        <f t="shared" si="7"/>
        <v>0</v>
      </c>
      <c r="R75" s="179">
        <f t="shared" si="9"/>
        <v>2.1666666666666665</v>
      </c>
      <c r="S75" s="180" t="s">
        <v>7</v>
      </c>
      <c r="T75" s="180" t="s">
        <v>7</v>
      </c>
    </row>
    <row r="76" spans="2:20" ht="24.95" customHeight="1" x14ac:dyDescent="0.2">
      <c r="B76" s="174" t="s">
        <v>32</v>
      </c>
      <c r="C76" s="175" t="s">
        <v>22</v>
      </c>
      <c r="D76" s="167">
        <v>3.24</v>
      </c>
      <c r="E76" s="168">
        <v>1.58</v>
      </c>
      <c r="F76" s="168">
        <v>1.2</v>
      </c>
      <c r="G76" s="168">
        <v>0.56000000000000005</v>
      </c>
      <c r="H76" s="168">
        <v>1.52</v>
      </c>
      <c r="I76" s="176">
        <v>0.72</v>
      </c>
      <c r="J76" s="272">
        <v>1.49</v>
      </c>
      <c r="K76" s="176">
        <v>3.49</v>
      </c>
      <c r="L76" s="276">
        <v>1.1200000000000001</v>
      </c>
      <c r="M76" s="176">
        <v>1.04</v>
      </c>
      <c r="N76" s="176">
        <v>1.34</v>
      </c>
      <c r="O76" s="277">
        <v>2.0499999999999998</v>
      </c>
      <c r="P76" s="177">
        <f t="shared" si="8"/>
        <v>3.49</v>
      </c>
      <c r="Q76" s="178">
        <f t="shared" si="7"/>
        <v>0.56000000000000005</v>
      </c>
      <c r="R76" s="179">
        <f t="shared" si="9"/>
        <v>1.6125</v>
      </c>
      <c r="S76" s="180" t="s">
        <v>7</v>
      </c>
      <c r="T76" s="180" t="s">
        <v>7</v>
      </c>
    </row>
    <row r="77" spans="2:20" ht="24.95" customHeight="1" x14ac:dyDescent="0.2">
      <c r="B77" s="174" t="s">
        <v>33</v>
      </c>
      <c r="C77" s="175" t="s">
        <v>22</v>
      </c>
      <c r="D77" s="193">
        <v>0.02</v>
      </c>
      <c r="E77" s="192">
        <v>0.02</v>
      </c>
      <c r="F77" s="193">
        <v>0.05</v>
      </c>
      <c r="G77" s="193">
        <v>0.06</v>
      </c>
      <c r="H77" s="193">
        <v>7.0000000000000007E-2</v>
      </c>
      <c r="I77" s="192">
        <v>7.0000000000000007E-2</v>
      </c>
      <c r="J77" s="272">
        <v>0.03</v>
      </c>
      <c r="K77" s="192" t="s">
        <v>62</v>
      </c>
      <c r="L77" s="283">
        <v>0.1</v>
      </c>
      <c r="M77" s="192">
        <v>7.0000000000000007E-2</v>
      </c>
      <c r="N77" s="192">
        <v>0.04</v>
      </c>
      <c r="O77" s="192">
        <v>0.12</v>
      </c>
      <c r="P77" s="163">
        <f t="shared" si="8"/>
        <v>0.12</v>
      </c>
      <c r="Q77" s="164">
        <f t="shared" si="7"/>
        <v>0.02</v>
      </c>
      <c r="R77" s="165">
        <f>AVERAGE(D77:O77)</f>
        <v>5.909090909090909E-2</v>
      </c>
      <c r="S77" s="180" t="s">
        <v>7</v>
      </c>
      <c r="T77" s="180" t="s">
        <v>7</v>
      </c>
    </row>
    <row r="78" spans="2:20" ht="24.95" customHeight="1" x14ac:dyDescent="0.2">
      <c r="B78" s="174" t="s">
        <v>319</v>
      </c>
      <c r="C78" s="175" t="s">
        <v>22</v>
      </c>
      <c r="D78" s="194">
        <v>0.17</v>
      </c>
      <c r="E78" s="194">
        <v>0.11</v>
      </c>
      <c r="F78" s="194">
        <v>0.12</v>
      </c>
      <c r="G78" s="193">
        <v>0.15</v>
      </c>
      <c r="H78" s="193">
        <v>0.12</v>
      </c>
      <c r="I78" s="194">
        <v>0.12</v>
      </c>
      <c r="J78" s="272" t="s">
        <v>7</v>
      </c>
      <c r="K78" s="194" t="s">
        <v>6</v>
      </c>
      <c r="L78" s="284" t="s">
        <v>6</v>
      </c>
      <c r="M78" s="194" t="s">
        <v>6</v>
      </c>
      <c r="N78" s="194" t="s">
        <v>6</v>
      </c>
      <c r="O78" s="194" t="s">
        <v>6</v>
      </c>
      <c r="P78" s="195">
        <f t="shared" si="8"/>
        <v>0.17</v>
      </c>
      <c r="Q78" s="196" t="s">
        <v>62</v>
      </c>
      <c r="R78" s="197">
        <f>AVERAGE(D78:O78)</f>
        <v>0.13166666666666668</v>
      </c>
      <c r="S78" s="180">
        <v>0.5</v>
      </c>
      <c r="T78" s="198">
        <v>0</v>
      </c>
    </row>
    <row r="79" spans="2:20" ht="24.95" customHeight="1" x14ac:dyDescent="0.2">
      <c r="B79" s="174" t="s">
        <v>320</v>
      </c>
      <c r="C79" s="175" t="s">
        <v>22</v>
      </c>
      <c r="D79" s="193">
        <v>0.63100000000000001</v>
      </c>
      <c r="E79" s="193">
        <v>0.375</v>
      </c>
      <c r="F79" s="192">
        <v>0.377</v>
      </c>
      <c r="G79" s="192">
        <v>0.24299999999999999</v>
      </c>
      <c r="H79" s="193">
        <v>0.14799999999999999</v>
      </c>
      <c r="I79" s="194">
        <v>0.28999999999999998</v>
      </c>
      <c r="J79" s="272" t="s">
        <v>62</v>
      </c>
      <c r="K79" s="194">
        <v>0.42</v>
      </c>
      <c r="L79" s="192">
        <v>0.34</v>
      </c>
      <c r="M79" s="192">
        <v>0.11</v>
      </c>
      <c r="N79" s="192">
        <v>0.16</v>
      </c>
      <c r="O79" s="192">
        <v>0.25</v>
      </c>
      <c r="P79" s="195">
        <f t="shared" si="8"/>
        <v>0.63100000000000001</v>
      </c>
      <c r="Q79" s="196" t="s">
        <v>62</v>
      </c>
      <c r="R79" s="197">
        <f>AVERAGE(D79:O79)</f>
        <v>0.30399999999999994</v>
      </c>
      <c r="S79" s="199">
        <v>5</v>
      </c>
      <c r="T79" s="198">
        <v>0.01</v>
      </c>
    </row>
    <row r="80" spans="2:20" ht="24.95" customHeight="1" x14ac:dyDescent="0.2">
      <c r="B80" s="174" t="s">
        <v>321</v>
      </c>
      <c r="C80" s="200" t="s">
        <v>22</v>
      </c>
      <c r="D80" s="285" t="s">
        <v>62</v>
      </c>
      <c r="E80" s="285" t="s">
        <v>62</v>
      </c>
      <c r="F80" s="285" t="s">
        <v>344</v>
      </c>
      <c r="G80" s="286" t="s">
        <v>344</v>
      </c>
      <c r="H80" s="287" t="s">
        <v>62</v>
      </c>
      <c r="I80" s="286">
        <v>4.0000000000000001E-3</v>
      </c>
      <c r="J80" s="272">
        <v>6.0000000000000001E-3</v>
      </c>
      <c r="K80" s="286">
        <v>1.2999999999999999E-2</v>
      </c>
      <c r="L80" s="286">
        <v>7.0000000000000001E-3</v>
      </c>
      <c r="M80" s="286">
        <v>0.01</v>
      </c>
      <c r="N80" s="286">
        <v>3.9E-2</v>
      </c>
      <c r="O80" s="286">
        <v>7.1999999999999995E-2</v>
      </c>
      <c r="P80" s="195">
        <f t="shared" si="8"/>
        <v>7.1999999999999995E-2</v>
      </c>
      <c r="Q80" s="201" t="s">
        <v>62</v>
      </c>
      <c r="R80" s="197">
        <f>AVERAGE(D80:O80)</f>
        <v>2.1571428571428571E-2</v>
      </c>
      <c r="S80" s="202" t="s">
        <v>7</v>
      </c>
      <c r="T80" s="198">
        <v>0.01</v>
      </c>
    </row>
    <row r="81" spans="2:20" ht="24.95" customHeight="1" x14ac:dyDescent="0.2">
      <c r="B81" s="174" t="s">
        <v>34</v>
      </c>
      <c r="C81" s="175" t="s">
        <v>22</v>
      </c>
      <c r="D81" s="193">
        <v>0.95899999999999996</v>
      </c>
      <c r="E81" s="193">
        <v>0.48799999999999999</v>
      </c>
      <c r="F81" s="194">
        <v>0.56000000000000005</v>
      </c>
      <c r="G81" s="203">
        <v>0.57999999999999996</v>
      </c>
      <c r="H81" s="193">
        <v>0.26400000000000001</v>
      </c>
      <c r="I81" s="203">
        <v>0.55200000000000005</v>
      </c>
      <c r="J81" s="272">
        <v>0.61699999999999999</v>
      </c>
      <c r="K81" s="203">
        <v>0.622</v>
      </c>
      <c r="L81" s="203">
        <v>0.68899999999999995</v>
      </c>
      <c r="M81" s="203">
        <v>1.0209999999999999</v>
      </c>
      <c r="N81" s="203">
        <v>0.752</v>
      </c>
      <c r="O81" s="203">
        <v>0.76100000000000001</v>
      </c>
      <c r="P81" s="195">
        <f t="shared" si="8"/>
        <v>1.0209999999999999</v>
      </c>
      <c r="Q81" s="196">
        <f t="shared" ref="Q81:Q86" si="10">MIN(D81:O81)</f>
        <v>0.26400000000000001</v>
      </c>
      <c r="R81" s="197">
        <f t="shared" ref="R81:R87" si="11">AVERAGE(D81:O81)</f>
        <v>0.65541666666666665</v>
      </c>
      <c r="S81" s="166" t="s">
        <v>6</v>
      </c>
      <c r="T81" s="180" t="s">
        <v>7</v>
      </c>
    </row>
    <row r="82" spans="2:20" ht="24.95" customHeight="1" x14ac:dyDescent="0.2">
      <c r="B82" s="174" t="s">
        <v>35</v>
      </c>
      <c r="C82" s="175" t="s">
        <v>22</v>
      </c>
      <c r="D82" s="193">
        <v>2.1000000000000001E-2</v>
      </c>
      <c r="E82" s="193">
        <v>6.0000000000000001E-3</v>
      </c>
      <c r="F82" s="194">
        <v>2E-3</v>
      </c>
      <c r="G82" s="192">
        <v>4.0000000000000001E-3</v>
      </c>
      <c r="H82" s="193">
        <v>0.01</v>
      </c>
      <c r="I82" s="192">
        <v>8.0000000000000002E-3</v>
      </c>
      <c r="J82" s="272">
        <v>7.0000000000000001E-3</v>
      </c>
      <c r="K82" s="192">
        <v>1.7000000000000001E-2</v>
      </c>
      <c r="L82" s="192">
        <v>2.1000000000000001E-2</v>
      </c>
      <c r="M82" s="192">
        <v>5.0000000000000001E-3</v>
      </c>
      <c r="N82" s="192">
        <v>6.0000000000000001E-3</v>
      </c>
      <c r="O82" s="192">
        <v>1.2999999999999999E-2</v>
      </c>
      <c r="P82" s="195">
        <f t="shared" si="8"/>
        <v>2.1000000000000001E-2</v>
      </c>
      <c r="Q82" s="196">
        <f t="shared" si="10"/>
        <v>2E-3</v>
      </c>
      <c r="R82" s="197">
        <f t="shared" si="11"/>
        <v>1.0000000000000002E-2</v>
      </c>
      <c r="S82" s="166" t="s">
        <v>6</v>
      </c>
      <c r="T82" s="180" t="s">
        <v>7</v>
      </c>
    </row>
    <row r="83" spans="2:20" ht="24.95" customHeight="1" x14ac:dyDescent="0.2">
      <c r="B83" s="174" t="s">
        <v>36</v>
      </c>
      <c r="C83" s="175" t="s">
        <v>22</v>
      </c>
      <c r="D83" s="203">
        <v>32</v>
      </c>
      <c r="E83" s="203">
        <v>35.200000000000003</v>
      </c>
      <c r="F83" s="193">
        <v>32.799999999999997</v>
      </c>
      <c r="G83" s="193">
        <v>30.4</v>
      </c>
      <c r="H83" s="193">
        <v>31.2</v>
      </c>
      <c r="I83" s="203">
        <v>28</v>
      </c>
      <c r="J83" s="272">
        <v>19.2</v>
      </c>
      <c r="K83" s="203">
        <v>20.8</v>
      </c>
      <c r="L83" s="203">
        <v>18.399999999999999</v>
      </c>
      <c r="M83" s="203">
        <v>22.4</v>
      </c>
      <c r="N83" s="203">
        <v>24.8</v>
      </c>
      <c r="O83" s="203">
        <v>25.6</v>
      </c>
      <c r="P83" s="163">
        <f t="shared" si="8"/>
        <v>35.200000000000003</v>
      </c>
      <c r="Q83" s="164">
        <f t="shared" si="10"/>
        <v>18.399999999999999</v>
      </c>
      <c r="R83" s="165">
        <f t="shared" si="11"/>
        <v>26.733333333333334</v>
      </c>
      <c r="S83" s="180" t="s">
        <v>7</v>
      </c>
      <c r="T83" s="180" t="s">
        <v>7</v>
      </c>
    </row>
    <row r="84" spans="2:20" ht="24.95" customHeight="1" x14ac:dyDescent="0.2">
      <c r="B84" s="174" t="s">
        <v>37</v>
      </c>
      <c r="C84" s="175" t="s">
        <v>22</v>
      </c>
      <c r="D84" s="192">
        <v>0.65</v>
      </c>
      <c r="E84" s="192">
        <v>0.21</v>
      </c>
      <c r="F84" s="192">
        <v>0.26</v>
      </c>
      <c r="G84" s="192">
        <v>0.16</v>
      </c>
      <c r="H84" s="193">
        <v>0.18</v>
      </c>
      <c r="I84" s="192">
        <v>0.22</v>
      </c>
      <c r="J84" s="272">
        <v>0.14000000000000001</v>
      </c>
      <c r="K84" s="192">
        <v>0.51</v>
      </c>
      <c r="L84" s="192">
        <v>0.25</v>
      </c>
      <c r="M84" s="192">
        <v>0.23</v>
      </c>
      <c r="N84" s="192">
        <v>0.56999999999999995</v>
      </c>
      <c r="O84" s="192">
        <v>0.47</v>
      </c>
      <c r="P84" s="163">
        <f t="shared" si="8"/>
        <v>0.65</v>
      </c>
      <c r="Q84" s="164">
        <f t="shared" si="10"/>
        <v>0.14000000000000001</v>
      </c>
      <c r="R84" s="165">
        <f t="shared" si="11"/>
        <v>0.3208333333333333</v>
      </c>
      <c r="S84" s="180" t="s">
        <v>7</v>
      </c>
      <c r="T84" s="180" t="s">
        <v>7</v>
      </c>
    </row>
    <row r="85" spans="2:20" ht="24.95" customHeight="1" x14ac:dyDescent="0.2">
      <c r="B85" s="174" t="s">
        <v>38</v>
      </c>
      <c r="C85" s="175" t="s">
        <v>22</v>
      </c>
      <c r="D85" s="193">
        <v>0.13</v>
      </c>
      <c r="E85" s="193">
        <v>0.15</v>
      </c>
      <c r="F85" s="193">
        <v>0.14000000000000001</v>
      </c>
      <c r="G85" s="193">
        <v>0.18</v>
      </c>
      <c r="H85" s="193">
        <v>0.11</v>
      </c>
      <c r="I85" s="192">
        <v>0.09</v>
      </c>
      <c r="J85" s="272">
        <v>0.01</v>
      </c>
      <c r="K85" s="192">
        <v>0.25</v>
      </c>
      <c r="L85" s="192">
        <v>0.16</v>
      </c>
      <c r="M85" s="192">
        <v>0.21</v>
      </c>
      <c r="N85" s="192">
        <v>0.17</v>
      </c>
      <c r="O85" s="192">
        <v>0.19</v>
      </c>
      <c r="P85" s="163">
        <f t="shared" si="8"/>
        <v>0.25</v>
      </c>
      <c r="Q85" s="164">
        <f t="shared" si="10"/>
        <v>0.01</v>
      </c>
      <c r="R85" s="165">
        <f t="shared" si="11"/>
        <v>0.14916666666666664</v>
      </c>
      <c r="S85" s="180" t="s">
        <v>7</v>
      </c>
      <c r="T85" s="180" t="s">
        <v>7</v>
      </c>
    </row>
    <row r="86" spans="2:20" ht="24.95" customHeight="1" x14ac:dyDescent="0.2">
      <c r="B86" s="174" t="s">
        <v>39</v>
      </c>
      <c r="C86" s="175" t="s">
        <v>22</v>
      </c>
      <c r="D86" s="193">
        <v>0.02</v>
      </c>
      <c r="E86" s="193">
        <v>0.03</v>
      </c>
      <c r="F86" s="193">
        <v>7.0000000000000007E-2</v>
      </c>
      <c r="G86" s="193">
        <v>0.05</v>
      </c>
      <c r="H86" s="193">
        <v>0.04</v>
      </c>
      <c r="I86" s="192">
        <v>0.04</v>
      </c>
      <c r="J86" s="272">
        <v>0.05</v>
      </c>
      <c r="K86" s="192">
        <v>0.06</v>
      </c>
      <c r="L86" s="192">
        <v>0.04</v>
      </c>
      <c r="M86" s="192">
        <v>0.05</v>
      </c>
      <c r="N86" s="192">
        <v>7.0000000000000007E-2</v>
      </c>
      <c r="O86" s="192">
        <v>7.0000000000000007E-2</v>
      </c>
      <c r="P86" s="163">
        <f t="shared" si="8"/>
        <v>7.0000000000000007E-2</v>
      </c>
      <c r="Q86" s="164">
        <f t="shared" si="10"/>
        <v>0.02</v>
      </c>
      <c r="R86" s="165">
        <f t="shared" si="11"/>
        <v>4.9166666666666671E-2</v>
      </c>
      <c r="S86" s="204">
        <v>1</v>
      </c>
      <c r="T86" s="204" t="s">
        <v>6</v>
      </c>
    </row>
    <row r="87" spans="2:20" ht="24.95" customHeight="1" x14ac:dyDescent="0.2">
      <c r="B87" s="174" t="s">
        <v>40</v>
      </c>
      <c r="C87" s="175" t="s">
        <v>22</v>
      </c>
      <c r="D87" s="193">
        <v>7.68</v>
      </c>
      <c r="E87" s="192">
        <v>6.72</v>
      </c>
      <c r="F87" s="192">
        <v>7.2</v>
      </c>
      <c r="G87" s="192">
        <v>9.6</v>
      </c>
      <c r="H87" s="192">
        <v>7.2</v>
      </c>
      <c r="I87" s="192">
        <v>5.28</v>
      </c>
      <c r="J87" s="272">
        <v>6.24</v>
      </c>
      <c r="K87" s="192">
        <v>3.36</v>
      </c>
      <c r="L87" s="192">
        <v>4.32</v>
      </c>
      <c r="M87" s="192">
        <v>4.8</v>
      </c>
      <c r="N87" s="192">
        <v>5.28</v>
      </c>
      <c r="O87" s="192">
        <v>6.24</v>
      </c>
      <c r="P87" s="163">
        <f t="shared" si="8"/>
        <v>9.6</v>
      </c>
      <c r="Q87" s="164">
        <f>MIN(D87:O87)</f>
        <v>3.36</v>
      </c>
      <c r="R87" s="165">
        <f t="shared" si="11"/>
        <v>6.1599999999999993</v>
      </c>
      <c r="S87" s="180" t="s">
        <v>7</v>
      </c>
      <c r="T87" s="180" t="s">
        <v>7</v>
      </c>
    </row>
    <row r="88" spans="2:20" ht="24.95" customHeight="1" x14ac:dyDescent="0.2">
      <c r="B88" s="205" t="s">
        <v>323</v>
      </c>
      <c r="C88" s="175" t="s">
        <v>22</v>
      </c>
      <c r="D88" s="212" t="s">
        <v>6</v>
      </c>
      <c r="E88" s="193" t="s">
        <v>62</v>
      </c>
      <c r="F88" s="212" t="s">
        <v>6</v>
      </c>
      <c r="G88" s="212" t="s">
        <v>6</v>
      </c>
      <c r="H88" s="212" t="s">
        <v>62</v>
      </c>
      <c r="I88" s="212" t="s">
        <v>6</v>
      </c>
      <c r="J88" s="272" t="s">
        <v>6</v>
      </c>
      <c r="K88" s="212" t="s">
        <v>62</v>
      </c>
      <c r="L88" s="212" t="s">
        <v>6</v>
      </c>
      <c r="M88" s="212" t="s">
        <v>6</v>
      </c>
      <c r="N88" s="212">
        <v>3.0000000000000001E-5</v>
      </c>
      <c r="O88" s="227" t="s">
        <v>6</v>
      </c>
      <c r="P88" s="208">
        <f t="shared" si="8"/>
        <v>3.0000000000000001E-5</v>
      </c>
      <c r="Q88" s="209" t="s">
        <v>62</v>
      </c>
      <c r="R88" s="210" t="s">
        <v>62</v>
      </c>
      <c r="S88" s="180">
        <v>2E-3</v>
      </c>
      <c r="T88" s="180">
        <v>1.0000000000000001E-5</v>
      </c>
    </row>
    <row r="89" spans="2:20" ht="24.95" customHeight="1" x14ac:dyDescent="0.2">
      <c r="B89" s="205" t="s">
        <v>324</v>
      </c>
      <c r="C89" s="175" t="s">
        <v>22</v>
      </c>
      <c r="D89" s="193" t="s">
        <v>6</v>
      </c>
      <c r="E89" s="193" t="s">
        <v>6</v>
      </c>
      <c r="F89" s="227" t="s">
        <v>6</v>
      </c>
      <c r="G89" s="227" t="s">
        <v>6</v>
      </c>
      <c r="H89" s="212" t="s">
        <v>6</v>
      </c>
      <c r="I89" s="227" t="s">
        <v>6</v>
      </c>
      <c r="J89" s="272" t="s">
        <v>6</v>
      </c>
      <c r="K89" s="212" t="s">
        <v>6</v>
      </c>
      <c r="L89" s="227" t="s">
        <v>6</v>
      </c>
      <c r="M89" s="227" t="s">
        <v>6</v>
      </c>
      <c r="N89" s="193" t="s">
        <v>6</v>
      </c>
      <c r="O89" s="227" t="s">
        <v>6</v>
      </c>
      <c r="P89" s="208" t="s">
        <v>325</v>
      </c>
      <c r="Q89" s="209" t="s">
        <v>62</v>
      </c>
      <c r="R89" s="210" t="s">
        <v>325</v>
      </c>
      <c r="S89" s="180">
        <v>0.1</v>
      </c>
      <c r="T89" s="180">
        <v>0.01</v>
      </c>
    </row>
    <row r="90" spans="2:20" ht="24.95" customHeight="1" x14ac:dyDescent="0.2">
      <c r="B90" s="205" t="s">
        <v>326</v>
      </c>
      <c r="C90" s="175" t="s">
        <v>22</v>
      </c>
      <c r="D90" s="227" t="s">
        <v>6</v>
      </c>
      <c r="E90" s="193" t="s">
        <v>62</v>
      </c>
      <c r="F90" s="227" t="s">
        <v>6</v>
      </c>
      <c r="G90" s="227" t="s">
        <v>6</v>
      </c>
      <c r="H90" s="212" t="s">
        <v>325</v>
      </c>
      <c r="I90" s="227" t="s">
        <v>6</v>
      </c>
      <c r="J90" s="272" t="s">
        <v>6</v>
      </c>
      <c r="K90" s="212" t="s">
        <v>62</v>
      </c>
      <c r="L90" s="227" t="s">
        <v>6</v>
      </c>
      <c r="M90" s="227" t="s">
        <v>6</v>
      </c>
      <c r="N90" s="194" t="s">
        <v>62</v>
      </c>
      <c r="O90" s="227" t="s">
        <v>6</v>
      </c>
      <c r="P90" s="208" t="s">
        <v>62</v>
      </c>
      <c r="Q90" s="209" t="s">
        <v>62</v>
      </c>
      <c r="R90" s="210" t="s">
        <v>62</v>
      </c>
      <c r="S90" s="199">
        <v>1</v>
      </c>
      <c r="T90" s="211">
        <v>1E-3</v>
      </c>
    </row>
    <row r="91" spans="2:20" ht="24.95" customHeight="1" x14ac:dyDescent="0.2">
      <c r="B91" s="205" t="s">
        <v>327</v>
      </c>
      <c r="C91" s="175" t="s">
        <v>22</v>
      </c>
      <c r="D91" s="212" t="s">
        <v>6</v>
      </c>
      <c r="E91" s="193" t="s">
        <v>62</v>
      </c>
      <c r="F91" s="193" t="s">
        <v>6</v>
      </c>
      <c r="G91" s="193" t="s">
        <v>6</v>
      </c>
      <c r="H91" s="212" t="s">
        <v>62</v>
      </c>
      <c r="I91" s="212" t="s">
        <v>6</v>
      </c>
      <c r="J91" s="272" t="s">
        <v>6</v>
      </c>
      <c r="K91" s="212" t="s">
        <v>62</v>
      </c>
      <c r="L91" s="212" t="s">
        <v>6</v>
      </c>
      <c r="M91" s="212" t="s">
        <v>6</v>
      </c>
      <c r="N91" s="212" t="s">
        <v>62</v>
      </c>
      <c r="O91" s="194" t="s">
        <v>6</v>
      </c>
      <c r="P91" s="208" t="s">
        <v>62</v>
      </c>
      <c r="Q91" s="209" t="s">
        <v>62</v>
      </c>
      <c r="R91" s="210" t="s">
        <v>62</v>
      </c>
      <c r="S91" s="180">
        <v>0.05</v>
      </c>
      <c r="T91" s="180">
        <v>2E-3</v>
      </c>
    </row>
    <row r="92" spans="2:20" ht="24.95" customHeight="1" x14ac:dyDescent="0.2">
      <c r="B92" s="205" t="s">
        <v>328</v>
      </c>
      <c r="C92" s="175" t="s">
        <v>22</v>
      </c>
      <c r="D92" s="227">
        <v>4.6000000000000001E-4</v>
      </c>
      <c r="E92" s="193" t="s">
        <v>62</v>
      </c>
      <c r="F92" s="227">
        <v>1.2999999999999999E-4</v>
      </c>
      <c r="G92" s="212" t="s">
        <v>62</v>
      </c>
      <c r="H92" s="212" t="s">
        <v>62</v>
      </c>
      <c r="I92" s="212" t="s">
        <v>62</v>
      </c>
      <c r="J92" s="272" t="s">
        <v>62</v>
      </c>
      <c r="K92" s="212" t="s">
        <v>62</v>
      </c>
      <c r="L92" s="212" t="s">
        <v>62</v>
      </c>
      <c r="M92" s="212">
        <v>5.5000000000000003E-4</v>
      </c>
      <c r="N92" s="212">
        <v>7.9000000000000001E-4</v>
      </c>
      <c r="O92" s="227">
        <v>7.7999999999999999E-4</v>
      </c>
      <c r="P92" s="208">
        <f t="shared" ref="P92:P106" si="12">MAX(D92:O92)</f>
        <v>7.9000000000000001E-4</v>
      </c>
      <c r="Q92" s="213" t="s">
        <v>62</v>
      </c>
      <c r="R92" s="210">
        <f t="shared" ref="R92:R106" si="13">AVERAGE(D92:O92)</f>
        <v>5.4199999999999995E-4</v>
      </c>
      <c r="S92" s="180">
        <v>0.05</v>
      </c>
      <c r="T92" s="180">
        <v>2E-3</v>
      </c>
    </row>
    <row r="93" spans="2:20" ht="24.95" customHeight="1" x14ac:dyDescent="0.2">
      <c r="B93" s="205" t="s">
        <v>329</v>
      </c>
      <c r="C93" s="175" t="s">
        <v>22</v>
      </c>
      <c r="D93" s="212" t="s">
        <v>6</v>
      </c>
      <c r="E93" s="193" t="s">
        <v>62</v>
      </c>
      <c r="F93" s="212" t="s">
        <v>6</v>
      </c>
      <c r="G93" s="192" t="s">
        <v>6</v>
      </c>
      <c r="H93" s="212">
        <v>9.0000000000000006E-5</v>
      </c>
      <c r="I93" s="192" t="s">
        <v>6</v>
      </c>
      <c r="J93" s="272" t="s">
        <v>6</v>
      </c>
      <c r="K93" s="212">
        <v>1.4999999999999999E-4</v>
      </c>
      <c r="L93" s="192" t="s">
        <v>6</v>
      </c>
      <c r="M93" s="192" t="s">
        <v>6</v>
      </c>
      <c r="N93" s="212" t="s">
        <v>62</v>
      </c>
      <c r="O93" s="227" t="s">
        <v>6</v>
      </c>
      <c r="P93" s="214">
        <f t="shared" si="12"/>
        <v>1.4999999999999999E-4</v>
      </c>
      <c r="Q93" s="209" t="s">
        <v>62</v>
      </c>
      <c r="R93" s="215">
        <f t="shared" si="13"/>
        <v>1.1999999999999999E-4</v>
      </c>
      <c r="S93" s="180">
        <v>5.0000000000000001E-3</v>
      </c>
      <c r="T93" s="180">
        <v>2.0000000000000001E-4</v>
      </c>
    </row>
    <row r="94" spans="2:20" ht="24.95" customHeight="1" x14ac:dyDescent="0.2">
      <c r="B94" s="216" t="s">
        <v>330</v>
      </c>
      <c r="C94" s="217" t="s">
        <v>22</v>
      </c>
      <c r="D94" s="212" t="s">
        <v>6</v>
      </c>
      <c r="E94" s="193" t="s">
        <v>62</v>
      </c>
      <c r="F94" s="212" t="s">
        <v>6</v>
      </c>
      <c r="G94" s="227" t="s">
        <v>6</v>
      </c>
      <c r="H94" s="192" t="s">
        <v>62</v>
      </c>
      <c r="I94" s="227" t="s">
        <v>6</v>
      </c>
      <c r="J94" s="272" t="s">
        <v>6</v>
      </c>
      <c r="K94" s="192" t="s">
        <v>62</v>
      </c>
      <c r="L94" s="227" t="s">
        <v>6</v>
      </c>
      <c r="M94" s="227" t="s">
        <v>6</v>
      </c>
      <c r="N94" s="192">
        <v>1.0000000000000001E-5</v>
      </c>
      <c r="O94" s="227" t="s">
        <v>6</v>
      </c>
      <c r="P94" s="163">
        <f t="shared" si="12"/>
        <v>1.0000000000000001E-5</v>
      </c>
      <c r="Q94" s="164">
        <f t="shared" ref="Q94:Q105" si="14">MIN(D94:O94)</f>
        <v>1.0000000000000001E-5</v>
      </c>
      <c r="R94" s="165">
        <f t="shared" si="13"/>
        <v>1.0000000000000001E-5</v>
      </c>
      <c r="S94" s="222" t="s">
        <v>6</v>
      </c>
      <c r="T94" s="222" t="s">
        <v>6</v>
      </c>
    </row>
    <row r="95" spans="2:20" ht="24.95" customHeight="1" x14ac:dyDescent="0.2">
      <c r="B95" s="216" t="s">
        <v>331</v>
      </c>
      <c r="C95" s="217" t="s">
        <v>22</v>
      </c>
      <c r="D95" s="212" t="s">
        <v>6</v>
      </c>
      <c r="E95" s="203">
        <v>4.01</v>
      </c>
      <c r="F95" s="212" t="s">
        <v>6</v>
      </c>
      <c r="G95" s="227" t="s">
        <v>6</v>
      </c>
      <c r="H95" s="192">
        <v>2.15</v>
      </c>
      <c r="I95" s="227" t="s">
        <v>6</v>
      </c>
      <c r="J95" s="272" t="s">
        <v>6</v>
      </c>
      <c r="K95" s="192">
        <v>6.78</v>
      </c>
      <c r="L95" s="227" t="s">
        <v>6</v>
      </c>
      <c r="M95" s="227" t="s">
        <v>6</v>
      </c>
      <c r="N95" s="192">
        <v>1.99</v>
      </c>
      <c r="O95" s="227" t="s">
        <v>6</v>
      </c>
      <c r="P95" s="163">
        <f t="shared" si="12"/>
        <v>6.78</v>
      </c>
      <c r="Q95" s="164">
        <f t="shared" si="14"/>
        <v>1.99</v>
      </c>
      <c r="R95" s="165">
        <f t="shared" si="13"/>
        <v>3.7325000000000004</v>
      </c>
      <c r="S95" s="222" t="s">
        <v>6</v>
      </c>
      <c r="T95" s="222">
        <v>8.0000000000000002E-3</v>
      </c>
    </row>
    <row r="96" spans="2:20" ht="24.95" customHeight="1" x14ac:dyDescent="0.2">
      <c r="B96" s="174" t="s">
        <v>332</v>
      </c>
      <c r="C96" s="175" t="s">
        <v>22</v>
      </c>
      <c r="D96" s="203" t="s">
        <v>6</v>
      </c>
      <c r="E96" s="203">
        <v>1.66</v>
      </c>
      <c r="F96" s="203" t="s">
        <v>6</v>
      </c>
      <c r="G96" s="203" t="s">
        <v>6</v>
      </c>
      <c r="H96" s="203">
        <v>1.48</v>
      </c>
      <c r="I96" s="203" t="s">
        <v>6</v>
      </c>
      <c r="J96" s="272" t="s">
        <v>6</v>
      </c>
      <c r="K96" s="203">
        <v>3.18</v>
      </c>
      <c r="L96" s="203" t="s">
        <v>6</v>
      </c>
      <c r="M96" s="203" t="s">
        <v>6</v>
      </c>
      <c r="N96" s="203">
        <v>1.48</v>
      </c>
      <c r="O96" s="203" t="s">
        <v>6</v>
      </c>
      <c r="P96" s="171">
        <f t="shared" si="12"/>
        <v>3.18</v>
      </c>
      <c r="Q96" s="172">
        <f t="shared" si="14"/>
        <v>1.48</v>
      </c>
      <c r="R96" s="173">
        <f t="shared" si="13"/>
        <v>1.9500000000000002</v>
      </c>
      <c r="S96" s="223" t="s">
        <v>6</v>
      </c>
      <c r="T96" s="204" t="s">
        <v>6</v>
      </c>
    </row>
    <row r="97" spans="2:20" ht="24.95" customHeight="1" x14ac:dyDescent="0.2">
      <c r="B97" s="174" t="s">
        <v>41</v>
      </c>
      <c r="C97" s="175" t="s">
        <v>22</v>
      </c>
      <c r="D97" s="203">
        <v>2.9</v>
      </c>
      <c r="E97" s="193">
        <v>1.6</v>
      </c>
      <c r="F97" s="203">
        <v>1.3</v>
      </c>
      <c r="G97" s="203">
        <v>1.3</v>
      </c>
      <c r="H97" s="203">
        <v>1.4</v>
      </c>
      <c r="I97" s="203">
        <v>1.9</v>
      </c>
      <c r="J97" s="272">
        <v>1.4</v>
      </c>
      <c r="K97" s="203">
        <v>3</v>
      </c>
      <c r="L97" s="203">
        <v>1.9</v>
      </c>
      <c r="M97" s="203">
        <v>1.3</v>
      </c>
      <c r="N97" s="203">
        <v>1.3</v>
      </c>
      <c r="O97" s="203">
        <v>1.3</v>
      </c>
      <c r="P97" s="171">
        <f t="shared" si="12"/>
        <v>3</v>
      </c>
      <c r="Q97" s="224">
        <f t="shared" si="14"/>
        <v>1.3</v>
      </c>
      <c r="R97" s="225">
        <f t="shared" si="13"/>
        <v>1.7166666666666668</v>
      </c>
      <c r="S97" s="226"/>
      <c r="T97" s="226"/>
    </row>
    <row r="98" spans="2:20" ht="24.95" customHeight="1" x14ac:dyDescent="0.2">
      <c r="B98" s="174" t="s">
        <v>333</v>
      </c>
      <c r="C98" s="175" t="s">
        <v>22</v>
      </c>
      <c r="D98" s="227" t="s">
        <v>6</v>
      </c>
      <c r="E98" s="193">
        <v>1.3</v>
      </c>
      <c r="F98" s="193">
        <v>1.3</v>
      </c>
      <c r="G98" s="193">
        <v>1.1000000000000001</v>
      </c>
      <c r="H98" s="193">
        <v>1.2</v>
      </c>
      <c r="I98" s="227">
        <v>1.1000000000000001</v>
      </c>
      <c r="J98" s="272">
        <v>1.4</v>
      </c>
      <c r="K98" s="227">
        <v>2.2999999999999998</v>
      </c>
      <c r="L98" s="227">
        <v>1.7</v>
      </c>
      <c r="M98" s="227">
        <v>1.3</v>
      </c>
      <c r="N98" s="227">
        <v>1.3</v>
      </c>
      <c r="O98" s="227">
        <v>1.2</v>
      </c>
      <c r="P98" s="228">
        <f t="shared" si="12"/>
        <v>2.2999999999999998</v>
      </c>
      <c r="Q98" s="229">
        <f t="shared" si="14"/>
        <v>1.1000000000000001</v>
      </c>
      <c r="R98" s="230">
        <f t="shared" si="13"/>
        <v>1.3818181818181818</v>
      </c>
      <c r="S98" s="226"/>
      <c r="T98" s="226"/>
    </row>
    <row r="99" spans="2:20" ht="24.95" customHeight="1" x14ac:dyDescent="0.2">
      <c r="B99" s="174" t="s">
        <v>42</v>
      </c>
      <c r="C99" s="175" t="s">
        <v>22</v>
      </c>
      <c r="D99" s="192" t="s">
        <v>6</v>
      </c>
      <c r="E99" s="192">
        <v>3.0200000000000001E-2</v>
      </c>
      <c r="F99" s="193">
        <v>3.1199999999999999E-2</v>
      </c>
      <c r="G99" s="193">
        <v>2.6499999999999999E-2</v>
      </c>
      <c r="H99" s="193">
        <v>2.9399999999999999E-2</v>
      </c>
      <c r="I99" s="192">
        <v>2.92E-2</v>
      </c>
      <c r="J99" s="272">
        <v>2.8000000000000001E-2</v>
      </c>
      <c r="K99" s="192">
        <v>0.1173</v>
      </c>
      <c r="L99" s="192">
        <v>5.4399999999999997E-2</v>
      </c>
      <c r="M99" s="192">
        <v>2.6599999999999999E-2</v>
      </c>
      <c r="N99" s="192">
        <v>2.69E-2</v>
      </c>
      <c r="O99" s="192">
        <v>2.98E-2</v>
      </c>
      <c r="P99" s="163">
        <f t="shared" si="12"/>
        <v>0.1173</v>
      </c>
      <c r="Q99" s="231">
        <f t="shared" si="14"/>
        <v>2.6499999999999999E-2</v>
      </c>
      <c r="R99" s="232">
        <f t="shared" si="13"/>
        <v>3.9045454545454543E-2</v>
      </c>
      <c r="S99" s="226"/>
      <c r="T99" s="226"/>
    </row>
    <row r="100" spans="2:20" ht="24.95" customHeight="1" x14ac:dyDescent="0.2">
      <c r="B100" s="191" t="s">
        <v>43</v>
      </c>
      <c r="C100" s="175" t="s">
        <v>334</v>
      </c>
      <c r="D100" s="193" t="s">
        <v>6</v>
      </c>
      <c r="E100" s="237">
        <v>2.3199999999999998</v>
      </c>
      <c r="F100" s="192">
        <v>2.4</v>
      </c>
      <c r="G100" s="192">
        <v>2.41</v>
      </c>
      <c r="H100" s="192">
        <v>2.4500000000000002</v>
      </c>
      <c r="I100" s="192">
        <v>2.67</v>
      </c>
      <c r="J100" s="272">
        <v>2</v>
      </c>
      <c r="K100" s="192">
        <v>5.0999999999999996</v>
      </c>
      <c r="L100" s="192">
        <v>3.2</v>
      </c>
      <c r="M100" s="192">
        <v>2.0499999999999998</v>
      </c>
      <c r="N100" s="192">
        <v>2.0699999999999998</v>
      </c>
      <c r="O100" s="192">
        <v>2.48</v>
      </c>
      <c r="P100" s="171">
        <f t="shared" si="12"/>
        <v>5.0999999999999996</v>
      </c>
      <c r="Q100" s="172">
        <f t="shared" si="14"/>
        <v>2</v>
      </c>
      <c r="R100" s="173">
        <f t="shared" si="13"/>
        <v>2.6500000000000004</v>
      </c>
      <c r="S100" s="204" t="s">
        <v>46</v>
      </c>
      <c r="T100" s="204" t="s">
        <v>6</v>
      </c>
    </row>
    <row r="101" spans="2:20" ht="24.95" customHeight="1" x14ac:dyDescent="0.2">
      <c r="B101" s="174" t="s">
        <v>335</v>
      </c>
      <c r="C101" s="175" t="s">
        <v>22</v>
      </c>
      <c r="D101" s="203">
        <v>4.0999999999999996</v>
      </c>
      <c r="E101" s="289">
        <v>5.23</v>
      </c>
      <c r="F101" s="203">
        <v>5.38</v>
      </c>
      <c r="G101" s="193">
        <v>5.81</v>
      </c>
      <c r="H101" s="203">
        <v>5.5</v>
      </c>
      <c r="I101" s="203">
        <v>4.0999999999999996</v>
      </c>
      <c r="J101" s="272">
        <v>5.03</v>
      </c>
      <c r="K101" s="203">
        <v>3.15</v>
      </c>
      <c r="L101" s="203">
        <v>4.4000000000000004</v>
      </c>
      <c r="M101" s="203">
        <v>5.62</v>
      </c>
      <c r="N101" s="203">
        <v>5.55</v>
      </c>
      <c r="O101" s="203">
        <v>4.3899999999999997</v>
      </c>
      <c r="P101" s="171">
        <f t="shared" si="12"/>
        <v>5.81</v>
      </c>
      <c r="Q101" s="172">
        <f t="shared" si="14"/>
        <v>3.15</v>
      </c>
      <c r="R101" s="173">
        <f t="shared" si="13"/>
        <v>4.8549999999999995</v>
      </c>
      <c r="S101" s="204" t="s">
        <v>48</v>
      </c>
      <c r="T101" s="235" t="s">
        <v>6</v>
      </c>
    </row>
    <row r="102" spans="2:20" ht="24.95" customHeight="1" x14ac:dyDescent="0.2">
      <c r="B102" s="236" t="s">
        <v>47</v>
      </c>
      <c r="C102" s="159" t="s">
        <v>22</v>
      </c>
      <c r="D102" s="237">
        <v>1.8</v>
      </c>
      <c r="E102" s="237">
        <v>2.2999999999999998</v>
      </c>
      <c r="F102" s="237">
        <v>2.1</v>
      </c>
      <c r="G102" s="237">
        <v>2.1</v>
      </c>
      <c r="H102" s="237">
        <v>0.6</v>
      </c>
      <c r="I102" s="290">
        <v>1.8</v>
      </c>
      <c r="J102" s="272">
        <v>1.5</v>
      </c>
      <c r="K102" s="237">
        <v>0.8</v>
      </c>
      <c r="L102" s="237">
        <v>1.4</v>
      </c>
      <c r="M102" s="237">
        <v>1.5</v>
      </c>
      <c r="N102" s="237">
        <v>1.2</v>
      </c>
      <c r="O102" s="237">
        <v>0.8</v>
      </c>
      <c r="P102" s="238">
        <f t="shared" si="12"/>
        <v>2.2999999999999998</v>
      </c>
      <c r="Q102" s="239">
        <f t="shared" si="14"/>
        <v>0.6</v>
      </c>
      <c r="R102" s="240">
        <f t="shared" si="13"/>
        <v>1.4916666666666669</v>
      </c>
      <c r="S102" s="235" t="s">
        <v>51</v>
      </c>
      <c r="T102" s="235" t="s">
        <v>6</v>
      </c>
    </row>
    <row r="103" spans="2:20" ht="24.95" customHeight="1" x14ac:dyDescent="0.2">
      <c r="B103" s="236" t="s">
        <v>336</v>
      </c>
      <c r="C103" s="175" t="s">
        <v>50</v>
      </c>
      <c r="D103" s="237">
        <v>920</v>
      </c>
      <c r="E103" s="237">
        <v>240</v>
      </c>
      <c r="F103" s="237">
        <v>130</v>
      </c>
      <c r="G103" s="237">
        <v>920</v>
      </c>
      <c r="H103" s="237">
        <v>980.4</v>
      </c>
      <c r="I103" s="237">
        <v>1732.9</v>
      </c>
      <c r="J103" s="272">
        <v>1046.2</v>
      </c>
      <c r="K103" s="237">
        <v>2419.6</v>
      </c>
      <c r="L103" s="237">
        <v>2419.6</v>
      </c>
      <c r="M103" s="237">
        <v>1106</v>
      </c>
      <c r="N103" s="237">
        <v>3654</v>
      </c>
      <c r="O103" s="237">
        <v>2419.6</v>
      </c>
      <c r="P103" s="238">
        <f t="shared" si="12"/>
        <v>3654</v>
      </c>
      <c r="Q103" s="239">
        <f t="shared" si="14"/>
        <v>130</v>
      </c>
      <c r="R103" s="240">
        <f t="shared" si="13"/>
        <v>1499.0249999999999</v>
      </c>
      <c r="S103" s="235" t="s">
        <v>53</v>
      </c>
      <c r="T103" s="241" t="s">
        <v>7</v>
      </c>
    </row>
    <row r="104" spans="2:20" ht="24.95" customHeight="1" x14ac:dyDescent="0.2">
      <c r="B104" s="236" t="s">
        <v>338</v>
      </c>
      <c r="C104" s="175" t="s">
        <v>50</v>
      </c>
      <c r="D104" s="237">
        <v>170</v>
      </c>
      <c r="E104" s="291">
        <v>79</v>
      </c>
      <c r="F104" s="237">
        <v>49</v>
      </c>
      <c r="G104" s="237">
        <v>130</v>
      </c>
      <c r="H104" s="237">
        <v>47.3</v>
      </c>
      <c r="I104" s="237">
        <v>77.599999999999994</v>
      </c>
      <c r="J104" s="272">
        <v>67</v>
      </c>
      <c r="K104" s="237">
        <v>2419.6</v>
      </c>
      <c r="L104" s="237">
        <v>435.2</v>
      </c>
      <c r="M104" s="237">
        <v>134</v>
      </c>
      <c r="N104" s="237">
        <v>144</v>
      </c>
      <c r="O104" s="237">
        <v>344.8</v>
      </c>
      <c r="P104" s="238">
        <f t="shared" si="12"/>
        <v>2419.6</v>
      </c>
      <c r="Q104" s="239">
        <f t="shared" si="14"/>
        <v>47.3</v>
      </c>
      <c r="R104" s="240">
        <f t="shared" si="13"/>
        <v>341.45833333333331</v>
      </c>
      <c r="S104" s="242"/>
      <c r="T104" s="242"/>
    </row>
    <row r="105" spans="2:20" ht="24.95" customHeight="1" x14ac:dyDescent="0.2">
      <c r="B105" s="174" t="s">
        <v>345</v>
      </c>
      <c r="C105" s="175" t="s">
        <v>346</v>
      </c>
      <c r="D105" s="237">
        <v>36800</v>
      </c>
      <c r="E105" s="291">
        <v>46800</v>
      </c>
      <c r="F105" s="237">
        <v>12600</v>
      </c>
      <c r="G105" s="237">
        <v>19600</v>
      </c>
      <c r="H105" s="237">
        <v>43200</v>
      </c>
      <c r="I105" s="237">
        <v>26800</v>
      </c>
      <c r="J105" s="295">
        <v>15600</v>
      </c>
      <c r="K105" s="237">
        <v>7400</v>
      </c>
      <c r="L105" s="237">
        <v>11000</v>
      </c>
      <c r="M105" s="237">
        <v>31200</v>
      </c>
      <c r="N105" s="237">
        <v>64400</v>
      </c>
      <c r="O105" s="237">
        <v>15600</v>
      </c>
      <c r="P105" s="238">
        <f t="shared" si="12"/>
        <v>64400</v>
      </c>
      <c r="Q105" s="239">
        <f t="shared" si="14"/>
        <v>7400</v>
      </c>
      <c r="R105" s="240">
        <f t="shared" si="13"/>
        <v>27583.333333333332</v>
      </c>
      <c r="S105" s="241" t="s">
        <v>7</v>
      </c>
      <c r="T105" s="292" t="s">
        <v>7</v>
      </c>
    </row>
    <row r="106" spans="2:20" ht="24.95" customHeight="1" x14ac:dyDescent="0.2">
      <c r="B106" s="293" t="s">
        <v>55</v>
      </c>
      <c r="C106" s="294" t="s">
        <v>346</v>
      </c>
      <c r="D106" s="291">
        <v>24800</v>
      </c>
      <c r="E106" s="295">
        <v>22000</v>
      </c>
      <c r="F106" s="291">
        <v>9400</v>
      </c>
      <c r="G106" s="291">
        <v>10000</v>
      </c>
      <c r="H106" s="291">
        <v>14400</v>
      </c>
      <c r="I106" s="291">
        <v>11200</v>
      </c>
      <c r="J106" s="295">
        <v>6800</v>
      </c>
      <c r="K106" s="291">
        <v>4800</v>
      </c>
      <c r="L106" s="291">
        <v>6000</v>
      </c>
      <c r="M106" s="291">
        <v>13600</v>
      </c>
      <c r="N106" s="291">
        <v>21600</v>
      </c>
      <c r="O106" s="291">
        <v>7000</v>
      </c>
      <c r="P106" s="296">
        <f t="shared" si="12"/>
        <v>24800</v>
      </c>
      <c r="Q106" s="297">
        <f>MIN(D106:O106)</f>
        <v>4800</v>
      </c>
      <c r="R106" s="298">
        <f t="shared" si="13"/>
        <v>12633.333333333334</v>
      </c>
      <c r="S106" s="292" t="s">
        <v>7</v>
      </c>
      <c r="T106" s="299" t="s">
        <v>7</v>
      </c>
    </row>
    <row r="107" spans="2:20" ht="24.95" customHeight="1" x14ac:dyDescent="0.2">
      <c r="B107" s="185" t="s">
        <v>56</v>
      </c>
      <c r="C107" s="300" t="s">
        <v>57</v>
      </c>
      <c r="D107" s="291">
        <v>34.5</v>
      </c>
      <c r="E107" s="295">
        <v>8.0299999999999994</v>
      </c>
      <c r="F107" s="291">
        <v>6.61</v>
      </c>
      <c r="G107" s="291">
        <v>3.68</v>
      </c>
      <c r="H107" s="291">
        <v>2.23</v>
      </c>
      <c r="I107" s="291">
        <v>2.54</v>
      </c>
      <c r="J107" s="295">
        <v>11.66</v>
      </c>
      <c r="K107" s="291">
        <v>18.27</v>
      </c>
      <c r="L107" s="291">
        <v>17.29</v>
      </c>
      <c r="M107" s="291">
        <v>3.64</v>
      </c>
      <c r="N107" s="291">
        <v>2.7</v>
      </c>
      <c r="O107" s="301">
        <v>4.08</v>
      </c>
      <c r="P107" s="238">
        <f>MAX(D107:O107)</f>
        <v>34.5</v>
      </c>
      <c r="Q107" s="302">
        <f>MIN(D107:O107)</f>
        <v>2.23</v>
      </c>
      <c r="R107" s="303">
        <f>AVERAGE(D107:O107)</f>
        <v>9.6025000000000009</v>
      </c>
      <c r="S107" s="292" t="s">
        <v>7</v>
      </c>
      <c r="T107" s="292" t="s">
        <v>7</v>
      </c>
    </row>
    <row r="108" spans="2:20" ht="24.95" customHeight="1" thickBot="1" x14ac:dyDescent="0.25">
      <c r="B108" s="236" t="s">
        <v>58</v>
      </c>
      <c r="C108" s="217" t="s">
        <v>339</v>
      </c>
      <c r="D108" s="182">
        <v>1.21</v>
      </c>
      <c r="E108" s="304">
        <v>3.06</v>
      </c>
      <c r="F108" s="181">
        <v>2.0099999999999998</v>
      </c>
      <c r="G108" s="305">
        <v>2.23</v>
      </c>
      <c r="H108" s="305">
        <v>5.39</v>
      </c>
      <c r="I108" s="305">
        <v>2.25</v>
      </c>
      <c r="J108" s="272">
        <v>5.37</v>
      </c>
      <c r="K108" s="305">
        <v>1.66</v>
      </c>
      <c r="L108" s="305">
        <v>1.1299999999999999</v>
      </c>
      <c r="M108" s="305">
        <v>2.7</v>
      </c>
      <c r="N108" s="305">
        <v>1.1499999999999999</v>
      </c>
      <c r="O108" s="306">
        <v>0.35</v>
      </c>
      <c r="P108" s="249">
        <f>MAX(D108:O108)</f>
        <v>5.39</v>
      </c>
      <c r="Q108" s="250">
        <f>MIN(D108:O108)</f>
        <v>0.35</v>
      </c>
      <c r="R108" s="165">
        <f>AVERAGE(D108:O108)</f>
        <v>2.375833333333333</v>
      </c>
      <c r="S108" s="248" t="s">
        <v>6</v>
      </c>
      <c r="T108" s="180" t="s">
        <v>7</v>
      </c>
    </row>
    <row r="109" spans="2:20" ht="24.95" customHeight="1" x14ac:dyDescent="0.2">
      <c r="B109" s="261" t="s">
        <v>340</v>
      </c>
      <c r="C109" s="262"/>
      <c r="D109" s="262"/>
      <c r="F109" s="262"/>
      <c r="G109" s="262"/>
      <c r="H109" s="262"/>
      <c r="I109" s="262"/>
      <c r="J109" s="262"/>
      <c r="K109" s="262"/>
      <c r="L109" s="262"/>
      <c r="M109" s="262"/>
      <c r="N109" s="262"/>
      <c r="O109" s="262"/>
      <c r="P109" s="262"/>
      <c r="Q109" s="262"/>
      <c r="R109" s="262"/>
      <c r="S109" s="262"/>
    </row>
    <row r="110" spans="2:20" ht="24.95" customHeight="1" x14ac:dyDescent="0.2">
      <c r="B110" s="138" t="s">
        <v>341</v>
      </c>
      <c r="N110" s="536"/>
    </row>
    <row r="112" spans="2:20" ht="24.95" customHeight="1" thickBot="1" x14ac:dyDescent="0.25">
      <c r="B112" s="140" t="s">
        <v>347</v>
      </c>
    </row>
    <row r="113" spans="2:20" ht="24.95" customHeight="1" thickBot="1" x14ac:dyDescent="0.25">
      <c r="B113" s="142" t="s">
        <v>0</v>
      </c>
      <c r="C113" s="315" t="s">
        <v>1</v>
      </c>
      <c r="D113" s="266">
        <v>43009</v>
      </c>
      <c r="E113" s="266">
        <v>43040</v>
      </c>
      <c r="F113" s="266">
        <v>43070</v>
      </c>
      <c r="G113" s="266">
        <v>43101</v>
      </c>
      <c r="H113" s="266">
        <v>43132</v>
      </c>
      <c r="I113" s="266">
        <v>43160</v>
      </c>
      <c r="J113" s="266">
        <v>43191</v>
      </c>
      <c r="K113" s="266">
        <v>43221</v>
      </c>
      <c r="L113" s="266">
        <v>43252</v>
      </c>
      <c r="M113" s="266">
        <v>43282</v>
      </c>
      <c r="N113" s="266">
        <v>43313</v>
      </c>
      <c r="O113" s="266">
        <v>43344</v>
      </c>
      <c r="P113" s="531" t="s">
        <v>309</v>
      </c>
      <c r="Q113" s="534" t="s">
        <v>310</v>
      </c>
      <c r="R113" s="535" t="s">
        <v>311</v>
      </c>
      <c r="S113" s="147" t="s">
        <v>312</v>
      </c>
      <c r="T113" s="147" t="s">
        <v>171</v>
      </c>
    </row>
    <row r="114" spans="2:20" ht="24.95" customHeight="1" x14ac:dyDescent="0.2">
      <c r="B114" s="149" t="s">
        <v>5</v>
      </c>
      <c r="C114" s="318"/>
      <c r="D114" s="319">
        <v>18</v>
      </c>
      <c r="E114" s="269">
        <v>14</v>
      </c>
      <c r="F114" s="269">
        <v>20</v>
      </c>
      <c r="G114" s="269">
        <v>17</v>
      </c>
      <c r="H114" s="269">
        <v>13</v>
      </c>
      <c r="I114" s="269">
        <v>20</v>
      </c>
      <c r="J114" s="269">
        <v>19</v>
      </c>
      <c r="K114" s="269">
        <v>17</v>
      </c>
      <c r="L114" s="269">
        <v>20</v>
      </c>
      <c r="M114" s="269">
        <v>17</v>
      </c>
      <c r="N114" s="269">
        <v>15</v>
      </c>
      <c r="O114" s="271">
        <v>19</v>
      </c>
      <c r="P114" s="154" t="s">
        <v>7</v>
      </c>
      <c r="Q114" s="320" t="s">
        <v>7</v>
      </c>
      <c r="R114" s="321" t="s">
        <v>7</v>
      </c>
      <c r="S114" s="157" t="s">
        <v>6</v>
      </c>
      <c r="T114" s="157" t="s">
        <v>6</v>
      </c>
    </row>
    <row r="115" spans="2:20" ht="24.95" customHeight="1" x14ac:dyDescent="0.2">
      <c r="B115" s="158" t="s">
        <v>8</v>
      </c>
      <c r="C115" s="322" t="s">
        <v>9</v>
      </c>
      <c r="D115" s="182">
        <v>11.3</v>
      </c>
      <c r="E115" s="168">
        <v>11.03</v>
      </c>
      <c r="F115" s="272">
        <v>11.45</v>
      </c>
      <c r="G115" s="181">
        <v>11.45</v>
      </c>
      <c r="H115" s="181">
        <v>11.22</v>
      </c>
      <c r="I115" s="181">
        <v>12</v>
      </c>
      <c r="J115" s="181">
        <v>11.31</v>
      </c>
      <c r="K115" s="181">
        <v>12.07</v>
      </c>
      <c r="L115" s="181">
        <v>11.5</v>
      </c>
      <c r="M115" s="181">
        <v>11.25</v>
      </c>
      <c r="N115" s="181">
        <v>11.49</v>
      </c>
      <c r="O115" s="281">
        <v>11.47</v>
      </c>
      <c r="P115" s="163" t="s">
        <v>7</v>
      </c>
      <c r="Q115" s="231" t="s">
        <v>7</v>
      </c>
      <c r="R115" s="232" t="s">
        <v>7</v>
      </c>
      <c r="S115" s="166" t="s">
        <v>6</v>
      </c>
      <c r="T115" s="166" t="s">
        <v>6</v>
      </c>
    </row>
    <row r="116" spans="2:20" ht="24.95" customHeight="1" x14ac:dyDescent="0.2">
      <c r="B116" s="158" t="s">
        <v>313</v>
      </c>
      <c r="C116" s="322" t="s">
        <v>11</v>
      </c>
      <c r="D116" s="167">
        <v>22.1</v>
      </c>
      <c r="E116" s="168">
        <v>27.5</v>
      </c>
      <c r="F116" s="168">
        <v>20.8</v>
      </c>
      <c r="G116" s="169">
        <v>25.6</v>
      </c>
      <c r="H116" s="168">
        <v>23</v>
      </c>
      <c r="I116" s="169">
        <v>24.4</v>
      </c>
      <c r="J116" s="169">
        <v>29.6</v>
      </c>
      <c r="K116" s="169">
        <v>21.3</v>
      </c>
      <c r="L116" s="169">
        <v>31.4</v>
      </c>
      <c r="M116" s="169">
        <v>25.8</v>
      </c>
      <c r="N116" s="169">
        <v>27.7</v>
      </c>
      <c r="O116" s="275">
        <v>27.4</v>
      </c>
      <c r="P116" s="171">
        <f t="shared" ref="P116:P143" si="15">MAX(D116:O116)</f>
        <v>31.4</v>
      </c>
      <c r="Q116" s="224">
        <f t="shared" ref="Q116:Q143" si="16">MIN(D116:O116)</f>
        <v>20.8</v>
      </c>
      <c r="R116" s="225">
        <f t="shared" ref="R116:R143" si="17">AVERAGE(D116:O116)</f>
        <v>25.55</v>
      </c>
      <c r="S116" s="166" t="s">
        <v>6</v>
      </c>
      <c r="T116" s="166" t="s">
        <v>6</v>
      </c>
    </row>
    <row r="117" spans="2:20" ht="24.95" customHeight="1" x14ac:dyDescent="0.2">
      <c r="B117" s="174" t="s">
        <v>12</v>
      </c>
      <c r="C117" s="183" t="s">
        <v>13</v>
      </c>
      <c r="D117" s="167">
        <v>18</v>
      </c>
      <c r="E117" s="168">
        <v>7</v>
      </c>
      <c r="F117" s="168">
        <v>5</v>
      </c>
      <c r="G117" s="168">
        <v>4</v>
      </c>
      <c r="H117" s="168">
        <v>2</v>
      </c>
      <c r="I117" s="176">
        <v>3</v>
      </c>
      <c r="J117" s="176">
        <v>3</v>
      </c>
      <c r="K117" s="176">
        <v>10</v>
      </c>
      <c r="L117" s="176">
        <v>8</v>
      </c>
      <c r="M117" s="176">
        <v>3</v>
      </c>
      <c r="N117" s="176">
        <v>3</v>
      </c>
      <c r="O117" s="277">
        <v>3</v>
      </c>
      <c r="P117" s="177">
        <f>MAX(D117:O117)</f>
        <v>18</v>
      </c>
      <c r="Q117" s="323">
        <f>MIN(D117:O117)</f>
        <v>2</v>
      </c>
      <c r="R117" s="324">
        <f>AVERAGE(D117:O117)</f>
        <v>5.75</v>
      </c>
      <c r="S117" s="180" t="s">
        <v>7</v>
      </c>
      <c r="T117" s="180" t="s">
        <v>7</v>
      </c>
    </row>
    <row r="118" spans="2:20" ht="24.95" customHeight="1" x14ac:dyDescent="0.2">
      <c r="B118" s="174" t="s">
        <v>14</v>
      </c>
      <c r="C118" s="183"/>
      <c r="D118" s="167" t="s">
        <v>61</v>
      </c>
      <c r="E118" s="168" t="s">
        <v>61</v>
      </c>
      <c r="F118" s="168" t="s">
        <v>69</v>
      </c>
      <c r="G118" s="168" t="s">
        <v>61</v>
      </c>
      <c r="H118" s="168" t="s">
        <v>61</v>
      </c>
      <c r="I118" s="176" t="s">
        <v>61</v>
      </c>
      <c r="J118" s="176" t="s">
        <v>61</v>
      </c>
      <c r="K118" s="176" t="s">
        <v>61</v>
      </c>
      <c r="L118" s="176" t="s">
        <v>61</v>
      </c>
      <c r="M118" s="176" t="s">
        <v>61</v>
      </c>
      <c r="N118" s="176" t="s">
        <v>61</v>
      </c>
      <c r="O118" s="277" t="s">
        <v>61</v>
      </c>
      <c r="P118" s="171" t="s">
        <v>61</v>
      </c>
      <c r="Q118" s="224" t="s">
        <v>61</v>
      </c>
      <c r="R118" s="225" t="s">
        <v>61</v>
      </c>
      <c r="S118" s="180" t="s">
        <v>7</v>
      </c>
      <c r="T118" s="180" t="s">
        <v>7</v>
      </c>
    </row>
    <row r="119" spans="2:20" ht="24.95" customHeight="1" x14ac:dyDescent="0.2">
      <c r="B119" s="174" t="s">
        <v>314</v>
      </c>
      <c r="C119" s="183" t="s">
        <v>315</v>
      </c>
      <c r="D119" s="182">
        <v>47.5</v>
      </c>
      <c r="E119" s="181">
        <v>17.5</v>
      </c>
      <c r="F119" s="181">
        <v>16.3</v>
      </c>
      <c r="G119" s="181">
        <v>8.56</v>
      </c>
      <c r="H119" s="168">
        <v>12.2</v>
      </c>
      <c r="I119" s="181">
        <v>10.8</v>
      </c>
      <c r="J119" s="181">
        <v>8.5500000000000007</v>
      </c>
      <c r="K119" s="181">
        <v>42.3</v>
      </c>
      <c r="L119" s="181">
        <v>24.7</v>
      </c>
      <c r="M119" s="181">
        <v>11.9</v>
      </c>
      <c r="N119" s="181">
        <v>28.8</v>
      </c>
      <c r="O119" s="281">
        <v>20</v>
      </c>
      <c r="P119" s="171">
        <f t="shared" si="15"/>
        <v>47.5</v>
      </c>
      <c r="Q119" s="224">
        <f t="shared" si="16"/>
        <v>8.5500000000000007</v>
      </c>
      <c r="R119" s="225">
        <f>AVERAGE(D119:O119)</f>
        <v>20.759166666666665</v>
      </c>
      <c r="S119" s="180" t="s">
        <v>7</v>
      </c>
      <c r="T119" s="180" t="s">
        <v>7</v>
      </c>
    </row>
    <row r="120" spans="2:20" ht="24.95" customHeight="1" x14ac:dyDescent="0.2">
      <c r="B120" s="174" t="s">
        <v>316</v>
      </c>
      <c r="C120" s="183"/>
      <c r="D120" s="167">
        <v>7.42</v>
      </c>
      <c r="E120" s="168">
        <v>7.04</v>
      </c>
      <c r="F120" s="168">
        <v>8.42</v>
      </c>
      <c r="G120" s="168">
        <v>7.27</v>
      </c>
      <c r="H120" s="168">
        <v>8.01</v>
      </c>
      <c r="I120" s="181">
        <v>7.74</v>
      </c>
      <c r="J120" s="181">
        <v>7.9</v>
      </c>
      <c r="K120" s="181">
        <v>7.86</v>
      </c>
      <c r="L120" s="181">
        <v>7.81</v>
      </c>
      <c r="M120" s="181">
        <v>7.9</v>
      </c>
      <c r="N120" s="181">
        <v>7.94</v>
      </c>
      <c r="O120" s="281">
        <v>8.06</v>
      </c>
      <c r="P120" s="163">
        <f t="shared" si="15"/>
        <v>8.42</v>
      </c>
      <c r="Q120" s="231">
        <f t="shared" si="16"/>
        <v>7.04</v>
      </c>
      <c r="R120" s="232">
        <f t="shared" si="17"/>
        <v>7.7808333333333337</v>
      </c>
      <c r="S120" s="166" t="s">
        <v>17</v>
      </c>
      <c r="T120" s="180" t="s">
        <v>7</v>
      </c>
    </row>
    <row r="121" spans="2:20" ht="24.95" customHeight="1" x14ac:dyDescent="0.2">
      <c r="B121" s="174" t="s">
        <v>317</v>
      </c>
      <c r="C121" s="183" t="s">
        <v>318</v>
      </c>
      <c r="D121" s="167">
        <v>248</v>
      </c>
      <c r="E121" s="168">
        <v>239</v>
      </c>
      <c r="F121" s="168">
        <v>231</v>
      </c>
      <c r="G121" s="168">
        <v>227</v>
      </c>
      <c r="H121" s="168">
        <v>214</v>
      </c>
      <c r="I121" s="176">
        <v>193</v>
      </c>
      <c r="J121" s="176">
        <v>201</v>
      </c>
      <c r="K121" s="176">
        <v>226</v>
      </c>
      <c r="L121" s="176">
        <v>219</v>
      </c>
      <c r="M121" s="176">
        <v>202</v>
      </c>
      <c r="N121" s="176">
        <v>176</v>
      </c>
      <c r="O121" s="277">
        <v>187</v>
      </c>
      <c r="P121" s="177">
        <f t="shared" si="15"/>
        <v>248</v>
      </c>
      <c r="Q121" s="323">
        <f t="shared" si="16"/>
        <v>176</v>
      </c>
      <c r="R121" s="324">
        <f t="shared" si="17"/>
        <v>213.58333333333334</v>
      </c>
      <c r="S121" s="180" t="s">
        <v>7</v>
      </c>
      <c r="T121" s="180" t="s">
        <v>7</v>
      </c>
    </row>
    <row r="122" spans="2:20" ht="24.95" customHeight="1" x14ac:dyDescent="0.2">
      <c r="B122" s="185" t="s">
        <v>21</v>
      </c>
      <c r="C122" s="186" t="s">
        <v>22</v>
      </c>
      <c r="D122" s="182">
        <v>103</v>
      </c>
      <c r="E122" s="181">
        <v>105</v>
      </c>
      <c r="F122" s="181">
        <v>105</v>
      </c>
      <c r="G122" s="187">
        <v>105</v>
      </c>
      <c r="H122" s="187">
        <v>100</v>
      </c>
      <c r="I122" s="187">
        <v>90</v>
      </c>
      <c r="J122" s="188">
        <v>95</v>
      </c>
      <c r="K122" s="181">
        <v>96</v>
      </c>
      <c r="L122" s="187">
        <v>92</v>
      </c>
      <c r="M122" s="187">
        <v>90</v>
      </c>
      <c r="N122" s="187">
        <v>82</v>
      </c>
      <c r="O122" s="189">
        <v>83</v>
      </c>
      <c r="P122" s="177">
        <f>MAX(D122:O122)</f>
        <v>105</v>
      </c>
      <c r="Q122" s="178">
        <f t="shared" si="16"/>
        <v>82</v>
      </c>
      <c r="R122" s="179">
        <f>AVERAGE(D122:O122)</f>
        <v>95.5</v>
      </c>
      <c r="S122" s="190" t="s">
        <v>7</v>
      </c>
      <c r="T122" s="180" t="s">
        <v>7</v>
      </c>
    </row>
    <row r="123" spans="2:20" ht="24.95" customHeight="1" x14ac:dyDescent="0.2">
      <c r="B123" s="174" t="s">
        <v>23</v>
      </c>
      <c r="C123" s="183" t="s">
        <v>22</v>
      </c>
      <c r="D123" s="167">
        <v>0</v>
      </c>
      <c r="E123" s="168">
        <v>0</v>
      </c>
      <c r="F123" s="168">
        <v>0</v>
      </c>
      <c r="G123" s="168">
        <v>0</v>
      </c>
      <c r="H123" s="168">
        <v>0</v>
      </c>
      <c r="I123" s="176">
        <v>0</v>
      </c>
      <c r="J123" s="176">
        <v>0</v>
      </c>
      <c r="K123" s="176">
        <v>0</v>
      </c>
      <c r="L123" s="176">
        <v>0</v>
      </c>
      <c r="M123" s="176">
        <v>0</v>
      </c>
      <c r="N123" s="176">
        <v>0</v>
      </c>
      <c r="O123" s="277">
        <v>0</v>
      </c>
      <c r="P123" s="177">
        <f t="shared" si="15"/>
        <v>0</v>
      </c>
      <c r="Q123" s="323">
        <f t="shared" si="16"/>
        <v>0</v>
      </c>
      <c r="R123" s="324">
        <f t="shared" si="17"/>
        <v>0</v>
      </c>
      <c r="S123" s="180" t="s">
        <v>7</v>
      </c>
      <c r="T123" s="180" t="s">
        <v>7</v>
      </c>
    </row>
    <row r="124" spans="2:20" ht="24.95" customHeight="1" x14ac:dyDescent="0.2">
      <c r="B124" s="191" t="s">
        <v>24</v>
      </c>
      <c r="C124" s="183" t="s">
        <v>22</v>
      </c>
      <c r="D124" s="167">
        <v>205</v>
      </c>
      <c r="E124" s="168">
        <v>177</v>
      </c>
      <c r="F124" s="168">
        <v>160</v>
      </c>
      <c r="G124" s="168">
        <v>156</v>
      </c>
      <c r="H124" s="168">
        <v>144</v>
      </c>
      <c r="I124" s="176">
        <v>131</v>
      </c>
      <c r="J124" s="176">
        <v>140</v>
      </c>
      <c r="K124" s="176">
        <v>191</v>
      </c>
      <c r="L124" s="176">
        <v>175</v>
      </c>
      <c r="M124" s="176">
        <v>154</v>
      </c>
      <c r="N124" s="176">
        <v>168</v>
      </c>
      <c r="O124" s="277">
        <v>141</v>
      </c>
      <c r="P124" s="177">
        <f t="shared" si="15"/>
        <v>205</v>
      </c>
      <c r="Q124" s="323">
        <f t="shared" si="16"/>
        <v>131</v>
      </c>
      <c r="R124" s="324">
        <f t="shared" si="17"/>
        <v>161.83333333333334</v>
      </c>
      <c r="S124" s="166" t="s">
        <v>6</v>
      </c>
      <c r="T124" s="180" t="s">
        <v>7</v>
      </c>
    </row>
    <row r="125" spans="2:20" ht="24.95" customHeight="1" x14ac:dyDescent="0.2">
      <c r="B125" s="174" t="s">
        <v>25</v>
      </c>
      <c r="C125" s="183" t="s">
        <v>22</v>
      </c>
      <c r="D125" s="167">
        <v>149</v>
      </c>
      <c r="E125" s="168">
        <v>143</v>
      </c>
      <c r="F125" s="168">
        <v>139</v>
      </c>
      <c r="G125" s="168">
        <v>136</v>
      </c>
      <c r="H125" s="168">
        <v>128</v>
      </c>
      <c r="I125" s="176">
        <v>116</v>
      </c>
      <c r="J125" s="176">
        <v>121</v>
      </c>
      <c r="K125" s="176">
        <v>136</v>
      </c>
      <c r="L125" s="176">
        <v>131</v>
      </c>
      <c r="M125" s="176">
        <v>121</v>
      </c>
      <c r="N125" s="176">
        <v>106</v>
      </c>
      <c r="O125" s="277">
        <v>112</v>
      </c>
      <c r="P125" s="177">
        <f t="shared" si="15"/>
        <v>149</v>
      </c>
      <c r="Q125" s="323">
        <f t="shared" si="16"/>
        <v>106</v>
      </c>
      <c r="R125" s="324">
        <f t="shared" si="17"/>
        <v>128.16666666666666</v>
      </c>
      <c r="S125" s="166" t="s">
        <v>6</v>
      </c>
      <c r="T125" s="180" t="s">
        <v>7</v>
      </c>
    </row>
    <row r="126" spans="2:20" ht="24.95" customHeight="1" x14ac:dyDescent="0.2">
      <c r="B126" s="174" t="s">
        <v>26</v>
      </c>
      <c r="C126" s="183" t="s">
        <v>22</v>
      </c>
      <c r="D126" s="167">
        <v>56</v>
      </c>
      <c r="E126" s="168">
        <v>34</v>
      </c>
      <c r="F126" s="168">
        <v>21</v>
      </c>
      <c r="G126" s="168">
        <v>15</v>
      </c>
      <c r="H126" s="168">
        <v>16</v>
      </c>
      <c r="I126" s="176">
        <v>16</v>
      </c>
      <c r="J126" s="176">
        <v>19</v>
      </c>
      <c r="K126" s="176">
        <v>55</v>
      </c>
      <c r="L126" s="176">
        <v>44</v>
      </c>
      <c r="M126" s="176">
        <v>33</v>
      </c>
      <c r="N126" s="176">
        <v>62</v>
      </c>
      <c r="O126" s="277">
        <v>29</v>
      </c>
      <c r="P126" s="177">
        <f t="shared" si="15"/>
        <v>62</v>
      </c>
      <c r="Q126" s="323">
        <f t="shared" si="16"/>
        <v>15</v>
      </c>
      <c r="R126" s="324">
        <f t="shared" si="17"/>
        <v>33.333333333333336</v>
      </c>
      <c r="S126" s="180" t="s">
        <v>7</v>
      </c>
      <c r="T126" s="180" t="s">
        <v>7</v>
      </c>
    </row>
    <row r="127" spans="2:20" ht="24.95" customHeight="1" x14ac:dyDescent="0.2">
      <c r="B127" s="174" t="s">
        <v>27</v>
      </c>
      <c r="C127" s="183" t="s">
        <v>22</v>
      </c>
      <c r="D127" s="167">
        <v>108</v>
      </c>
      <c r="E127" s="168">
        <v>110</v>
      </c>
      <c r="F127" s="168">
        <v>112</v>
      </c>
      <c r="G127" s="168">
        <v>113</v>
      </c>
      <c r="H127" s="168">
        <v>104</v>
      </c>
      <c r="I127" s="176">
        <v>94</v>
      </c>
      <c r="J127" s="176">
        <v>66</v>
      </c>
      <c r="K127" s="176">
        <v>66</v>
      </c>
      <c r="L127" s="176">
        <v>62</v>
      </c>
      <c r="M127" s="176">
        <v>76</v>
      </c>
      <c r="N127" s="176">
        <v>86</v>
      </c>
      <c r="O127" s="277">
        <v>90</v>
      </c>
      <c r="P127" s="177">
        <f t="shared" si="15"/>
        <v>113</v>
      </c>
      <c r="Q127" s="323">
        <f t="shared" si="16"/>
        <v>62</v>
      </c>
      <c r="R127" s="324">
        <f t="shared" si="17"/>
        <v>90.583333333333329</v>
      </c>
      <c r="S127" s="180" t="s">
        <v>7</v>
      </c>
      <c r="T127" s="180" t="s">
        <v>7</v>
      </c>
    </row>
    <row r="128" spans="2:20" ht="24.95" customHeight="1" x14ac:dyDescent="0.2">
      <c r="B128" s="174" t="s">
        <v>28</v>
      </c>
      <c r="C128" s="183" t="s">
        <v>22</v>
      </c>
      <c r="D128" s="167">
        <v>103</v>
      </c>
      <c r="E128" s="168">
        <v>105</v>
      </c>
      <c r="F128" s="168">
        <v>105</v>
      </c>
      <c r="G128" s="168">
        <v>105</v>
      </c>
      <c r="H128" s="168">
        <v>100</v>
      </c>
      <c r="I128" s="176">
        <v>90</v>
      </c>
      <c r="J128" s="176">
        <v>66</v>
      </c>
      <c r="K128" s="176">
        <v>66</v>
      </c>
      <c r="L128" s="176">
        <v>62</v>
      </c>
      <c r="M128" s="176">
        <v>76</v>
      </c>
      <c r="N128" s="176">
        <v>82</v>
      </c>
      <c r="O128" s="277">
        <v>83</v>
      </c>
      <c r="P128" s="177">
        <f t="shared" si="15"/>
        <v>105</v>
      </c>
      <c r="Q128" s="323">
        <f t="shared" si="16"/>
        <v>62</v>
      </c>
      <c r="R128" s="324">
        <f t="shared" si="17"/>
        <v>86.916666666666671</v>
      </c>
      <c r="S128" s="180" t="s">
        <v>7</v>
      </c>
      <c r="T128" s="180" t="s">
        <v>7</v>
      </c>
    </row>
    <row r="129" spans="2:20" ht="24.95" customHeight="1" x14ac:dyDescent="0.2">
      <c r="B129" s="174" t="s">
        <v>29</v>
      </c>
      <c r="C129" s="183" t="s">
        <v>22</v>
      </c>
      <c r="D129" s="167">
        <v>5</v>
      </c>
      <c r="E129" s="168">
        <v>5</v>
      </c>
      <c r="F129" s="168">
        <v>7</v>
      </c>
      <c r="G129" s="168">
        <v>8</v>
      </c>
      <c r="H129" s="168">
        <v>4</v>
      </c>
      <c r="I129" s="176">
        <v>4</v>
      </c>
      <c r="J129" s="176">
        <v>0</v>
      </c>
      <c r="K129" s="176">
        <v>0</v>
      </c>
      <c r="L129" s="176">
        <v>0</v>
      </c>
      <c r="M129" s="176">
        <v>0</v>
      </c>
      <c r="N129" s="176">
        <v>4</v>
      </c>
      <c r="O129" s="277">
        <v>7</v>
      </c>
      <c r="P129" s="177">
        <f t="shared" si="15"/>
        <v>8</v>
      </c>
      <c r="Q129" s="323">
        <f t="shared" si="16"/>
        <v>0</v>
      </c>
      <c r="R129" s="324">
        <f t="shared" si="17"/>
        <v>3.6666666666666665</v>
      </c>
      <c r="S129" s="180" t="s">
        <v>7</v>
      </c>
      <c r="T129" s="180" t="s">
        <v>7</v>
      </c>
    </row>
    <row r="130" spans="2:20" ht="24.95" customHeight="1" x14ac:dyDescent="0.2">
      <c r="B130" s="174" t="s">
        <v>30</v>
      </c>
      <c r="C130" s="183" t="s">
        <v>22</v>
      </c>
      <c r="D130" s="167">
        <v>5</v>
      </c>
      <c r="E130" s="168">
        <v>2</v>
      </c>
      <c r="F130" s="168">
        <v>3</v>
      </c>
      <c r="G130" s="168">
        <v>8</v>
      </c>
      <c r="H130" s="168">
        <v>4</v>
      </c>
      <c r="I130" s="176">
        <v>0</v>
      </c>
      <c r="J130" s="176">
        <v>4</v>
      </c>
      <c r="K130" s="176">
        <v>4</v>
      </c>
      <c r="L130" s="176">
        <v>4</v>
      </c>
      <c r="M130" s="176">
        <v>2</v>
      </c>
      <c r="N130" s="176">
        <v>1</v>
      </c>
      <c r="O130" s="277">
        <v>1</v>
      </c>
      <c r="P130" s="177">
        <f t="shared" si="15"/>
        <v>8</v>
      </c>
      <c r="Q130" s="323">
        <f t="shared" si="16"/>
        <v>0</v>
      </c>
      <c r="R130" s="324">
        <f t="shared" si="17"/>
        <v>3.1666666666666665</v>
      </c>
      <c r="S130" s="180" t="s">
        <v>7</v>
      </c>
      <c r="T130" s="180" t="s">
        <v>7</v>
      </c>
    </row>
    <row r="131" spans="2:20" ht="24.95" customHeight="1" x14ac:dyDescent="0.2">
      <c r="B131" s="174" t="s">
        <v>31</v>
      </c>
      <c r="C131" s="183" t="s">
        <v>22</v>
      </c>
      <c r="D131" s="167">
        <v>1</v>
      </c>
      <c r="E131" s="168">
        <v>2</v>
      </c>
      <c r="F131" s="168">
        <v>4</v>
      </c>
      <c r="G131" s="168">
        <v>2</v>
      </c>
      <c r="H131" s="168">
        <v>2</v>
      </c>
      <c r="I131" s="176">
        <v>2</v>
      </c>
      <c r="J131" s="176">
        <v>4</v>
      </c>
      <c r="K131" s="176">
        <v>2</v>
      </c>
      <c r="L131" s="176">
        <v>1</v>
      </c>
      <c r="M131" s="176">
        <v>2</v>
      </c>
      <c r="N131" s="176">
        <v>3</v>
      </c>
      <c r="O131" s="277">
        <v>1</v>
      </c>
      <c r="P131" s="177">
        <f t="shared" si="15"/>
        <v>4</v>
      </c>
      <c r="Q131" s="323">
        <f t="shared" si="16"/>
        <v>1</v>
      </c>
      <c r="R131" s="324">
        <f t="shared" si="17"/>
        <v>2.1666666666666665</v>
      </c>
      <c r="S131" s="180" t="s">
        <v>7</v>
      </c>
      <c r="T131" s="180" t="s">
        <v>7</v>
      </c>
    </row>
    <row r="132" spans="2:20" ht="24.95" customHeight="1" x14ac:dyDescent="0.2">
      <c r="B132" s="174" t="s">
        <v>32</v>
      </c>
      <c r="C132" s="183" t="s">
        <v>22</v>
      </c>
      <c r="D132" s="167">
        <v>2.84</v>
      </c>
      <c r="E132" s="168">
        <v>1.5</v>
      </c>
      <c r="F132" s="168">
        <v>1.52</v>
      </c>
      <c r="G132" s="168">
        <v>0.24</v>
      </c>
      <c r="H132" s="168">
        <v>0.8</v>
      </c>
      <c r="I132" s="176">
        <v>1.2</v>
      </c>
      <c r="J132" s="176">
        <v>1.74</v>
      </c>
      <c r="K132" s="176">
        <v>2.57</v>
      </c>
      <c r="L132" s="176">
        <v>1.6</v>
      </c>
      <c r="M132" s="176">
        <v>1.28</v>
      </c>
      <c r="N132" s="176">
        <v>1.58</v>
      </c>
      <c r="O132" s="277">
        <v>1.76</v>
      </c>
      <c r="P132" s="177">
        <f t="shared" si="15"/>
        <v>2.84</v>
      </c>
      <c r="Q132" s="323">
        <f t="shared" si="16"/>
        <v>0.24</v>
      </c>
      <c r="R132" s="324">
        <f t="shared" si="17"/>
        <v>1.5525</v>
      </c>
      <c r="S132" s="180" t="s">
        <v>7</v>
      </c>
      <c r="T132" s="180" t="s">
        <v>7</v>
      </c>
    </row>
    <row r="133" spans="2:20" ht="24.95" customHeight="1" x14ac:dyDescent="0.2">
      <c r="B133" s="174" t="s">
        <v>33</v>
      </c>
      <c r="C133" s="183" t="s">
        <v>22</v>
      </c>
      <c r="D133" s="325">
        <v>0.03</v>
      </c>
      <c r="E133" s="181">
        <v>0.02</v>
      </c>
      <c r="F133" s="168">
        <v>0.03</v>
      </c>
      <c r="G133" s="168">
        <v>0.02</v>
      </c>
      <c r="H133" s="168">
        <v>0.01</v>
      </c>
      <c r="I133" s="181">
        <v>0.01</v>
      </c>
      <c r="J133" s="181">
        <v>0.02</v>
      </c>
      <c r="K133" s="181">
        <v>0.02</v>
      </c>
      <c r="L133" s="181">
        <v>0.04</v>
      </c>
      <c r="M133" s="181">
        <v>0.01</v>
      </c>
      <c r="N133" s="181">
        <v>0.01</v>
      </c>
      <c r="O133" s="281">
        <v>0.02</v>
      </c>
      <c r="P133" s="163">
        <f t="shared" si="15"/>
        <v>0.04</v>
      </c>
      <c r="Q133" s="231">
        <f t="shared" si="16"/>
        <v>0.01</v>
      </c>
      <c r="R133" s="232">
        <f t="shared" si="17"/>
        <v>0.02</v>
      </c>
      <c r="S133" s="180" t="s">
        <v>7</v>
      </c>
      <c r="T133" s="180" t="s">
        <v>7</v>
      </c>
    </row>
    <row r="134" spans="2:20" ht="24.95" customHeight="1" x14ac:dyDescent="0.2">
      <c r="B134" s="174" t="s">
        <v>319</v>
      </c>
      <c r="C134" s="183" t="s">
        <v>22</v>
      </c>
      <c r="D134" s="326">
        <v>0.18</v>
      </c>
      <c r="E134" s="327">
        <v>0.14000000000000001</v>
      </c>
      <c r="F134" s="327">
        <v>0.16</v>
      </c>
      <c r="G134" s="327">
        <v>0.08</v>
      </c>
      <c r="H134" s="327">
        <v>0.12</v>
      </c>
      <c r="I134" s="328">
        <v>0.12</v>
      </c>
      <c r="J134" s="328" t="s">
        <v>7</v>
      </c>
      <c r="K134" s="328" t="s">
        <v>6</v>
      </c>
      <c r="L134" s="328" t="s">
        <v>6</v>
      </c>
      <c r="M134" s="328" t="s">
        <v>6</v>
      </c>
      <c r="N134" s="328" t="s">
        <v>6</v>
      </c>
      <c r="O134" s="329" t="s">
        <v>6</v>
      </c>
      <c r="P134" s="195">
        <f>MAX(D134:O134)</f>
        <v>0.18</v>
      </c>
      <c r="Q134" s="330" t="s">
        <v>62</v>
      </c>
      <c r="R134" s="331">
        <f>AVERAGE(D134:O134)</f>
        <v>0.13333333333333333</v>
      </c>
      <c r="S134" s="180">
        <v>0.5</v>
      </c>
      <c r="T134" s="198">
        <v>0</v>
      </c>
    </row>
    <row r="135" spans="2:20" ht="24.95" customHeight="1" x14ac:dyDescent="0.2">
      <c r="B135" s="174" t="s">
        <v>320</v>
      </c>
      <c r="C135" s="183" t="s">
        <v>22</v>
      </c>
      <c r="D135" s="325">
        <v>0.65</v>
      </c>
      <c r="E135" s="327">
        <v>0.4</v>
      </c>
      <c r="F135" s="327">
        <v>0.32900000000000001</v>
      </c>
      <c r="G135" s="327">
        <v>0.24</v>
      </c>
      <c r="H135" s="327">
        <v>0.156</v>
      </c>
      <c r="I135" s="188">
        <v>0.22</v>
      </c>
      <c r="J135" s="188" t="s">
        <v>62</v>
      </c>
      <c r="K135" s="188">
        <v>0.41</v>
      </c>
      <c r="L135" s="188">
        <v>0.32</v>
      </c>
      <c r="M135" s="188">
        <v>0.1</v>
      </c>
      <c r="N135" s="188">
        <v>0.22</v>
      </c>
      <c r="O135" s="332">
        <v>0.25</v>
      </c>
      <c r="P135" s="195">
        <f t="shared" si="15"/>
        <v>0.65</v>
      </c>
      <c r="Q135" s="330" t="s">
        <v>62</v>
      </c>
      <c r="R135" s="331">
        <f t="shared" si="17"/>
        <v>0.29954545454545456</v>
      </c>
      <c r="S135" s="199">
        <v>5</v>
      </c>
      <c r="T135" s="198">
        <v>0.01</v>
      </c>
    </row>
    <row r="136" spans="2:20" ht="24.95" customHeight="1" x14ac:dyDescent="0.2">
      <c r="B136" s="174" t="s">
        <v>321</v>
      </c>
      <c r="C136" s="183" t="s">
        <v>22</v>
      </c>
      <c r="D136" s="325" t="s">
        <v>62</v>
      </c>
      <c r="E136" s="327" t="s">
        <v>62</v>
      </c>
      <c r="F136" s="327" t="s">
        <v>62</v>
      </c>
      <c r="G136" s="327" t="s">
        <v>344</v>
      </c>
      <c r="H136" s="327" t="s">
        <v>62</v>
      </c>
      <c r="I136" s="328">
        <v>5.0000000000000001E-3</v>
      </c>
      <c r="J136" s="328">
        <v>4.0000000000000001E-3</v>
      </c>
      <c r="K136" s="328">
        <v>8.9999999999999993E-3</v>
      </c>
      <c r="L136" s="328">
        <v>8.0000000000000002E-3</v>
      </c>
      <c r="M136" s="328">
        <v>4.5999999999999999E-2</v>
      </c>
      <c r="N136" s="328">
        <v>8.9999999999999993E-3</v>
      </c>
      <c r="O136" s="329">
        <v>3.3000000000000002E-2</v>
      </c>
      <c r="P136" s="195">
        <f>MAX(D136:O136)</f>
        <v>4.5999999999999999E-2</v>
      </c>
      <c r="Q136" s="330">
        <f>MIN(D136:O136)</f>
        <v>4.0000000000000001E-3</v>
      </c>
      <c r="R136" s="331">
        <f>AVERAGE(D136:O136)</f>
        <v>1.6285714285714285E-2</v>
      </c>
      <c r="S136" s="180" t="s">
        <v>7</v>
      </c>
      <c r="T136" s="198">
        <v>0.01</v>
      </c>
    </row>
    <row r="137" spans="2:20" ht="24.95" customHeight="1" x14ac:dyDescent="0.2">
      <c r="B137" s="174" t="s">
        <v>34</v>
      </c>
      <c r="C137" s="183" t="s">
        <v>22</v>
      </c>
      <c r="D137" s="167">
        <v>0.97199999999999998</v>
      </c>
      <c r="E137" s="168">
        <v>0.77400000000000002</v>
      </c>
      <c r="F137" s="333">
        <v>0.82599999999999996</v>
      </c>
      <c r="G137" s="169">
        <v>0.57699999999999996</v>
      </c>
      <c r="H137" s="168">
        <v>0.34599999999999997</v>
      </c>
      <c r="I137" s="169">
        <v>0.65100000000000002</v>
      </c>
      <c r="J137" s="169">
        <v>0.51600000000000001</v>
      </c>
      <c r="K137" s="169">
        <v>0.57899999999999996</v>
      </c>
      <c r="L137" s="169">
        <v>0.77900000000000003</v>
      </c>
      <c r="M137" s="169">
        <v>0.75600000000000001</v>
      </c>
      <c r="N137" s="169">
        <v>0.89200000000000002</v>
      </c>
      <c r="O137" s="275">
        <v>0.624</v>
      </c>
      <c r="P137" s="195">
        <f t="shared" si="15"/>
        <v>0.97199999999999998</v>
      </c>
      <c r="Q137" s="330">
        <f t="shared" si="16"/>
        <v>0.34599999999999997</v>
      </c>
      <c r="R137" s="331">
        <f t="shared" si="17"/>
        <v>0.69099999999999995</v>
      </c>
      <c r="S137" s="166" t="s">
        <v>6</v>
      </c>
      <c r="T137" s="180" t="s">
        <v>7</v>
      </c>
    </row>
    <row r="138" spans="2:20" ht="24.95" customHeight="1" x14ac:dyDescent="0.2">
      <c r="B138" s="174" t="s">
        <v>35</v>
      </c>
      <c r="C138" s="183" t="s">
        <v>22</v>
      </c>
      <c r="D138" s="182">
        <v>2.9000000000000001E-2</v>
      </c>
      <c r="E138" s="181">
        <v>1.2E-2</v>
      </c>
      <c r="F138" s="288">
        <v>4.0000000000000001E-3</v>
      </c>
      <c r="G138" s="181">
        <v>7.0000000000000001E-3</v>
      </c>
      <c r="H138" s="168">
        <v>1.0999999999999999E-2</v>
      </c>
      <c r="I138" s="181">
        <v>6.0000000000000001E-3</v>
      </c>
      <c r="J138" s="181">
        <v>7.0000000000000001E-3</v>
      </c>
      <c r="K138" s="181">
        <v>1.0999999999999999E-2</v>
      </c>
      <c r="L138" s="181">
        <v>2.1000000000000001E-2</v>
      </c>
      <c r="M138" s="181">
        <v>5.0000000000000001E-3</v>
      </c>
      <c r="N138" s="181">
        <v>6.0000000000000001E-3</v>
      </c>
      <c r="O138" s="281">
        <v>0.01</v>
      </c>
      <c r="P138" s="195">
        <f t="shared" si="15"/>
        <v>2.9000000000000001E-2</v>
      </c>
      <c r="Q138" s="330">
        <f t="shared" si="16"/>
        <v>4.0000000000000001E-3</v>
      </c>
      <c r="R138" s="331">
        <f>AVERAGE(D138:O138)</f>
        <v>1.0750000000000003E-2</v>
      </c>
      <c r="S138" s="166" t="s">
        <v>6</v>
      </c>
      <c r="T138" s="180" t="s">
        <v>7</v>
      </c>
    </row>
    <row r="139" spans="2:20" ht="24.95" customHeight="1" x14ac:dyDescent="0.2">
      <c r="B139" s="174" t="s">
        <v>36</v>
      </c>
      <c r="C139" s="183" t="s">
        <v>22</v>
      </c>
      <c r="D139" s="167">
        <v>31.2</v>
      </c>
      <c r="E139" s="168">
        <v>32</v>
      </c>
      <c r="F139" s="168">
        <v>33.6</v>
      </c>
      <c r="G139" s="169">
        <v>30.4</v>
      </c>
      <c r="H139" s="168">
        <v>29.6</v>
      </c>
      <c r="I139" s="169">
        <v>28</v>
      </c>
      <c r="J139" s="169">
        <v>20.8</v>
      </c>
      <c r="K139" s="169">
        <v>19.2</v>
      </c>
      <c r="L139" s="169">
        <v>19.2</v>
      </c>
      <c r="M139" s="169">
        <v>22.4</v>
      </c>
      <c r="N139" s="169">
        <v>24.8</v>
      </c>
      <c r="O139" s="275">
        <v>28.8</v>
      </c>
      <c r="P139" s="163">
        <f t="shared" si="15"/>
        <v>33.6</v>
      </c>
      <c r="Q139" s="231">
        <f t="shared" si="16"/>
        <v>19.2</v>
      </c>
      <c r="R139" s="232">
        <f t="shared" si="17"/>
        <v>26.666666666666668</v>
      </c>
      <c r="S139" s="180" t="s">
        <v>7</v>
      </c>
      <c r="T139" s="180" t="s">
        <v>7</v>
      </c>
    </row>
    <row r="140" spans="2:20" ht="24.95" customHeight="1" x14ac:dyDescent="0.2">
      <c r="B140" s="174" t="s">
        <v>37</v>
      </c>
      <c r="C140" s="183" t="s">
        <v>22</v>
      </c>
      <c r="D140" s="167">
        <v>0.95</v>
      </c>
      <c r="E140" s="168">
        <v>0.66</v>
      </c>
      <c r="F140" s="168">
        <v>0.28000000000000003</v>
      </c>
      <c r="G140" s="168">
        <v>0.14000000000000001</v>
      </c>
      <c r="H140" s="168">
        <v>0.26</v>
      </c>
      <c r="I140" s="181">
        <v>0.31</v>
      </c>
      <c r="J140" s="181">
        <v>0.26</v>
      </c>
      <c r="K140" s="181">
        <v>0.45</v>
      </c>
      <c r="L140" s="181">
        <v>0.51</v>
      </c>
      <c r="M140" s="181">
        <v>0.44</v>
      </c>
      <c r="N140" s="181">
        <v>0.43</v>
      </c>
      <c r="O140" s="281">
        <v>0.26</v>
      </c>
      <c r="P140" s="163">
        <f t="shared" si="15"/>
        <v>0.95</v>
      </c>
      <c r="Q140" s="231">
        <f t="shared" si="16"/>
        <v>0.14000000000000001</v>
      </c>
      <c r="R140" s="232">
        <f t="shared" si="17"/>
        <v>0.41250000000000003</v>
      </c>
      <c r="S140" s="180" t="s">
        <v>7</v>
      </c>
      <c r="T140" s="180" t="s">
        <v>7</v>
      </c>
    </row>
    <row r="141" spans="2:20" ht="24.95" customHeight="1" x14ac:dyDescent="0.2">
      <c r="B141" s="174" t="s">
        <v>38</v>
      </c>
      <c r="C141" s="183" t="s">
        <v>22</v>
      </c>
      <c r="D141" s="167">
        <v>0.25</v>
      </c>
      <c r="E141" s="168">
        <v>0.15</v>
      </c>
      <c r="F141" s="168">
        <v>0.24</v>
      </c>
      <c r="G141" s="181">
        <v>0.16</v>
      </c>
      <c r="H141" s="168">
        <v>0.08</v>
      </c>
      <c r="I141" s="181">
        <v>0.04</v>
      </c>
      <c r="J141" s="181">
        <v>0.03</v>
      </c>
      <c r="K141" s="181">
        <v>0.21</v>
      </c>
      <c r="L141" s="181">
        <v>0.13</v>
      </c>
      <c r="M141" s="181">
        <v>0.2</v>
      </c>
      <c r="N141" s="181">
        <v>0.28999999999999998</v>
      </c>
      <c r="O141" s="281">
        <v>0.19</v>
      </c>
      <c r="P141" s="163">
        <f t="shared" si="15"/>
        <v>0.28999999999999998</v>
      </c>
      <c r="Q141" s="231">
        <f t="shared" si="16"/>
        <v>0.03</v>
      </c>
      <c r="R141" s="232">
        <f t="shared" si="17"/>
        <v>0.16416666666666666</v>
      </c>
      <c r="S141" s="180" t="s">
        <v>7</v>
      </c>
      <c r="T141" s="180" t="s">
        <v>7</v>
      </c>
    </row>
    <row r="142" spans="2:20" ht="24.95" customHeight="1" x14ac:dyDescent="0.2">
      <c r="B142" s="174" t="s">
        <v>39</v>
      </c>
      <c r="C142" s="183" t="s">
        <v>22</v>
      </c>
      <c r="D142" s="167">
        <v>0.08</v>
      </c>
      <c r="E142" s="168">
        <v>0.03</v>
      </c>
      <c r="F142" s="168">
        <v>0.04</v>
      </c>
      <c r="G142" s="168">
        <v>0.03</v>
      </c>
      <c r="H142" s="168">
        <v>0.05</v>
      </c>
      <c r="I142" s="181">
        <v>0.06</v>
      </c>
      <c r="J142" s="181">
        <v>0.05</v>
      </c>
      <c r="K142" s="181">
        <v>0.08</v>
      </c>
      <c r="L142" s="181">
        <v>0.09</v>
      </c>
      <c r="M142" s="181">
        <v>0.06</v>
      </c>
      <c r="N142" s="181">
        <v>0.02</v>
      </c>
      <c r="O142" s="281">
        <v>0.04</v>
      </c>
      <c r="P142" s="163">
        <f t="shared" si="15"/>
        <v>0.09</v>
      </c>
      <c r="Q142" s="231">
        <f t="shared" si="16"/>
        <v>0.02</v>
      </c>
      <c r="R142" s="232">
        <f t="shared" si="17"/>
        <v>5.2500000000000012E-2</v>
      </c>
      <c r="S142" s="204">
        <v>1</v>
      </c>
      <c r="T142" s="204" t="s">
        <v>6</v>
      </c>
    </row>
    <row r="143" spans="2:20" ht="24.95" customHeight="1" x14ac:dyDescent="0.2">
      <c r="B143" s="174" t="s">
        <v>40</v>
      </c>
      <c r="C143" s="183" t="s">
        <v>22</v>
      </c>
      <c r="D143" s="167">
        <v>7.2</v>
      </c>
      <c r="E143" s="168">
        <v>7.2</v>
      </c>
      <c r="F143" s="168">
        <v>6.72</v>
      </c>
      <c r="G143" s="181">
        <v>8.8800000000000008</v>
      </c>
      <c r="H143" s="168">
        <v>7.2</v>
      </c>
      <c r="I143" s="181">
        <v>5.76</v>
      </c>
      <c r="J143" s="181">
        <v>3.36</v>
      </c>
      <c r="K143" s="181">
        <v>4.32</v>
      </c>
      <c r="L143" s="181">
        <v>3.36</v>
      </c>
      <c r="M143" s="181">
        <v>4.8</v>
      </c>
      <c r="N143" s="181">
        <v>5.76</v>
      </c>
      <c r="O143" s="281">
        <v>4.32</v>
      </c>
      <c r="P143" s="163">
        <f t="shared" si="15"/>
        <v>8.8800000000000008</v>
      </c>
      <c r="Q143" s="231">
        <f t="shared" si="16"/>
        <v>3.36</v>
      </c>
      <c r="R143" s="232">
        <f t="shared" si="17"/>
        <v>5.7399999999999993</v>
      </c>
      <c r="S143" s="180" t="s">
        <v>7</v>
      </c>
      <c r="T143" s="180" t="s">
        <v>7</v>
      </c>
    </row>
    <row r="144" spans="2:20" ht="24.95" customHeight="1" x14ac:dyDescent="0.2">
      <c r="B144" s="205" t="s">
        <v>323</v>
      </c>
      <c r="C144" s="183" t="s">
        <v>22</v>
      </c>
      <c r="D144" s="334" t="s">
        <v>6</v>
      </c>
      <c r="E144" s="168" t="s">
        <v>62</v>
      </c>
      <c r="F144" s="335" t="s">
        <v>348</v>
      </c>
      <c r="G144" s="335" t="s">
        <v>6</v>
      </c>
      <c r="H144" s="212" t="s">
        <v>349</v>
      </c>
      <c r="I144" s="335" t="s">
        <v>6</v>
      </c>
      <c r="J144" s="335" t="s">
        <v>6</v>
      </c>
      <c r="K144" s="212" t="s">
        <v>62</v>
      </c>
      <c r="L144" s="335" t="s">
        <v>6</v>
      </c>
      <c r="M144" s="335" t="s">
        <v>6</v>
      </c>
      <c r="N144" s="193" t="s">
        <v>62</v>
      </c>
      <c r="O144" s="336" t="s">
        <v>6</v>
      </c>
      <c r="P144" s="208">
        <f>MAX(D144:O144)</f>
        <v>0</v>
      </c>
      <c r="Q144" s="337" t="s">
        <v>62</v>
      </c>
      <c r="R144" s="338" t="s">
        <v>349</v>
      </c>
      <c r="S144" s="180">
        <v>2E-3</v>
      </c>
      <c r="T144" s="180">
        <v>1.0000000000000001E-5</v>
      </c>
    </row>
    <row r="145" spans="2:20" ht="24.95" customHeight="1" x14ac:dyDescent="0.2">
      <c r="B145" s="205" t="s">
        <v>324</v>
      </c>
      <c r="C145" s="183" t="s">
        <v>22</v>
      </c>
      <c r="D145" s="339" t="s">
        <v>6</v>
      </c>
      <c r="E145" s="193" t="s">
        <v>6</v>
      </c>
      <c r="F145" s="288" t="s">
        <v>6</v>
      </c>
      <c r="G145" s="288" t="s">
        <v>6</v>
      </c>
      <c r="H145" s="335" t="s">
        <v>6</v>
      </c>
      <c r="I145" s="288" t="s">
        <v>6</v>
      </c>
      <c r="J145" s="288" t="s">
        <v>6</v>
      </c>
      <c r="K145" s="212" t="s">
        <v>6</v>
      </c>
      <c r="L145" s="288" t="s">
        <v>6</v>
      </c>
      <c r="M145" s="288" t="s">
        <v>6</v>
      </c>
      <c r="N145" s="193" t="s">
        <v>6</v>
      </c>
      <c r="O145" s="340" t="s">
        <v>6</v>
      </c>
      <c r="P145" s="208" t="s">
        <v>325</v>
      </c>
      <c r="Q145" s="337" t="s">
        <v>62</v>
      </c>
      <c r="R145" s="338" t="s">
        <v>325</v>
      </c>
      <c r="S145" s="180">
        <v>0.1</v>
      </c>
      <c r="T145" s="180">
        <v>0.01</v>
      </c>
    </row>
    <row r="146" spans="2:20" ht="24.95" customHeight="1" x14ac:dyDescent="0.2">
      <c r="B146" s="205" t="s">
        <v>326</v>
      </c>
      <c r="C146" s="183" t="s">
        <v>22</v>
      </c>
      <c r="D146" s="339" t="s">
        <v>6</v>
      </c>
      <c r="E146" s="288" t="s">
        <v>62</v>
      </c>
      <c r="F146" s="288" t="s">
        <v>6</v>
      </c>
      <c r="G146" s="288" t="s">
        <v>6</v>
      </c>
      <c r="H146" s="288" t="s">
        <v>325</v>
      </c>
      <c r="I146" s="288" t="s">
        <v>6</v>
      </c>
      <c r="J146" s="288" t="s">
        <v>6</v>
      </c>
      <c r="K146" s="212" t="s">
        <v>325</v>
      </c>
      <c r="L146" s="288" t="s">
        <v>6</v>
      </c>
      <c r="M146" s="288" t="s">
        <v>6</v>
      </c>
      <c r="N146" s="181" t="s">
        <v>325</v>
      </c>
      <c r="O146" s="340" t="s">
        <v>6</v>
      </c>
      <c r="P146" s="208" t="s">
        <v>62</v>
      </c>
      <c r="Q146" s="337" t="s">
        <v>62</v>
      </c>
      <c r="R146" s="338" t="s">
        <v>62</v>
      </c>
      <c r="S146" s="199">
        <v>1</v>
      </c>
      <c r="T146" s="211">
        <v>1E-3</v>
      </c>
    </row>
    <row r="147" spans="2:20" ht="24.95" customHeight="1" x14ac:dyDescent="0.2">
      <c r="B147" s="205" t="s">
        <v>327</v>
      </c>
      <c r="C147" s="183" t="s">
        <v>22</v>
      </c>
      <c r="D147" s="167" t="s">
        <v>6</v>
      </c>
      <c r="E147" s="168" t="s">
        <v>62</v>
      </c>
      <c r="F147" s="168" t="s">
        <v>6</v>
      </c>
      <c r="G147" s="168" t="s">
        <v>6</v>
      </c>
      <c r="H147" s="335" t="s">
        <v>62</v>
      </c>
      <c r="I147" s="335" t="s">
        <v>6</v>
      </c>
      <c r="J147" s="335" t="s">
        <v>6</v>
      </c>
      <c r="K147" s="212" t="s">
        <v>62</v>
      </c>
      <c r="L147" s="212" t="s">
        <v>6</v>
      </c>
      <c r="M147" s="212" t="s">
        <v>6</v>
      </c>
      <c r="N147" s="212" t="s">
        <v>62</v>
      </c>
      <c r="O147" s="336" t="s">
        <v>6</v>
      </c>
      <c r="P147" s="208" t="s">
        <v>62</v>
      </c>
      <c r="Q147" s="337" t="s">
        <v>62</v>
      </c>
      <c r="R147" s="338" t="s">
        <v>62</v>
      </c>
      <c r="S147" s="180">
        <v>0.05</v>
      </c>
      <c r="T147" s="180">
        <v>2E-3</v>
      </c>
    </row>
    <row r="148" spans="2:20" ht="24.95" customHeight="1" x14ac:dyDescent="0.2">
      <c r="B148" s="205" t="s">
        <v>328</v>
      </c>
      <c r="C148" s="183" t="s">
        <v>22</v>
      </c>
      <c r="D148" s="339">
        <v>7.6000000000000004E-4</v>
      </c>
      <c r="E148" s="168">
        <v>2.9999999999999997E-4</v>
      </c>
      <c r="F148" s="288">
        <v>2.1000000000000001E-4</v>
      </c>
      <c r="G148" s="335" t="s">
        <v>62</v>
      </c>
      <c r="H148" s="335" t="s">
        <v>62</v>
      </c>
      <c r="I148" s="335">
        <v>4.4000000000000002E-4</v>
      </c>
      <c r="J148" s="335" t="s">
        <v>62</v>
      </c>
      <c r="K148" s="212" t="s">
        <v>62</v>
      </c>
      <c r="L148" s="335" t="s">
        <v>62</v>
      </c>
      <c r="M148" s="335">
        <v>8.0999999999999996E-4</v>
      </c>
      <c r="N148" s="212">
        <v>4.8999999999999998E-4</v>
      </c>
      <c r="O148" s="340">
        <v>7.3999999999999999E-4</v>
      </c>
      <c r="P148" s="208">
        <f>MAX(D148:O148)</f>
        <v>8.0999999999999996E-4</v>
      </c>
      <c r="Q148" s="337">
        <f>MIN(D148:O148)</f>
        <v>2.1000000000000001E-4</v>
      </c>
      <c r="R148" s="338">
        <f>AVERAGE(D148:O148)</f>
        <v>5.3571428571428574E-4</v>
      </c>
      <c r="S148" s="166" t="s">
        <v>6</v>
      </c>
      <c r="T148" s="180">
        <v>2E-3</v>
      </c>
    </row>
    <row r="149" spans="2:20" ht="24.95" customHeight="1" x14ac:dyDescent="0.2">
      <c r="B149" s="205" t="s">
        <v>329</v>
      </c>
      <c r="C149" s="183" t="s">
        <v>22</v>
      </c>
      <c r="D149" s="334" t="s">
        <v>6</v>
      </c>
      <c r="E149" s="341">
        <v>5.0000000000000002E-5</v>
      </c>
      <c r="F149" s="335" t="s">
        <v>6</v>
      </c>
      <c r="G149" s="192" t="s">
        <v>6</v>
      </c>
      <c r="H149" s="335">
        <v>2.1000000000000001E-4</v>
      </c>
      <c r="I149" s="192" t="s">
        <v>6</v>
      </c>
      <c r="J149" s="192" t="s">
        <v>6</v>
      </c>
      <c r="K149" s="212" t="s">
        <v>62</v>
      </c>
      <c r="L149" s="192" t="s">
        <v>6</v>
      </c>
      <c r="M149" s="192" t="s">
        <v>6</v>
      </c>
      <c r="N149" s="212" t="s">
        <v>62</v>
      </c>
      <c r="O149" s="336" t="s">
        <v>6</v>
      </c>
      <c r="P149" s="214" t="s">
        <v>62</v>
      </c>
      <c r="Q149" s="337" t="s">
        <v>62</v>
      </c>
      <c r="R149" s="342" t="s">
        <v>62</v>
      </c>
      <c r="S149" s="180">
        <v>5.0000000000000001E-3</v>
      </c>
      <c r="T149" s="180">
        <v>2.0000000000000001E-4</v>
      </c>
    </row>
    <row r="150" spans="2:20" ht="24.95" customHeight="1" x14ac:dyDescent="0.2">
      <c r="B150" s="216" t="s">
        <v>330</v>
      </c>
      <c r="C150" s="217" t="s">
        <v>22</v>
      </c>
      <c r="D150" s="334" t="s">
        <v>6</v>
      </c>
      <c r="E150" s="168" t="s">
        <v>62</v>
      </c>
      <c r="F150" s="335" t="s">
        <v>6</v>
      </c>
      <c r="G150" s="288" t="s">
        <v>6</v>
      </c>
      <c r="H150" s="181" t="s">
        <v>62</v>
      </c>
      <c r="I150" s="288" t="s">
        <v>6</v>
      </c>
      <c r="J150" s="288" t="s">
        <v>6</v>
      </c>
      <c r="K150" s="181">
        <v>6.0000000000000002E-6</v>
      </c>
      <c r="L150" s="288" t="s">
        <v>6</v>
      </c>
      <c r="M150" s="288" t="s">
        <v>6</v>
      </c>
      <c r="N150" s="181" t="s">
        <v>62</v>
      </c>
      <c r="O150" s="336" t="s">
        <v>6</v>
      </c>
      <c r="P150" s="163">
        <f>MAX(D150:O150)</f>
        <v>6.0000000000000002E-6</v>
      </c>
      <c r="Q150" s="231">
        <f>MIN(D150:O150)</f>
        <v>6.0000000000000002E-6</v>
      </c>
      <c r="R150" s="232">
        <f t="shared" ref="R150:R165" si="18">AVERAGE(D150:O150)</f>
        <v>6.0000000000000002E-6</v>
      </c>
      <c r="S150" s="222" t="s">
        <v>6</v>
      </c>
      <c r="T150" s="222" t="s">
        <v>6</v>
      </c>
    </row>
    <row r="151" spans="2:20" ht="24.95" customHeight="1" x14ac:dyDescent="0.2">
      <c r="B151" s="216" t="s">
        <v>331</v>
      </c>
      <c r="C151" s="217" t="s">
        <v>22</v>
      </c>
      <c r="D151" s="334" t="s">
        <v>6</v>
      </c>
      <c r="E151" s="168">
        <v>4.03</v>
      </c>
      <c r="F151" s="335" t="s">
        <v>6</v>
      </c>
      <c r="G151" s="288" t="s">
        <v>6</v>
      </c>
      <c r="H151" s="181">
        <v>2.1800000000000002</v>
      </c>
      <c r="I151" s="288" t="s">
        <v>6</v>
      </c>
      <c r="J151" s="288" t="s">
        <v>6</v>
      </c>
      <c r="K151" s="181">
        <v>6.58</v>
      </c>
      <c r="L151" s="288" t="s">
        <v>6</v>
      </c>
      <c r="M151" s="288" t="s">
        <v>6</v>
      </c>
      <c r="N151" s="181">
        <v>1.94</v>
      </c>
      <c r="O151" s="336" t="s">
        <v>6</v>
      </c>
      <c r="P151" s="163">
        <f>MAX(D151:O151)</f>
        <v>6.58</v>
      </c>
      <c r="Q151" s="231">
        <f>MIN(D151:O151)</f>
        <v>1.94</v>
      </c>
      <c r="R151" s="232">
        <f t="shared" si="18"/>
        <v>3.6825000000000001</v>
      </c>
      <c r="S151" s="222" t="s">
        <v>6</v>
      </c>
      <c r="T151" s="222">
        <v>8.0000000000000002E-3</v>
      </c>
    </row>
    <row r="152" spans="2:20" ht="24.95" customHeight="1" x14ac:dyDescent="0.2">
      <c r="B152" s="174" t="s">
        <v>332</v>
      </c>
      <c r="C152" s="183" t="s">
        <v>22</v>
      </c>
      <c r="D152" s="343" t="s">
        <v>6</v>
      </c>
      <c r="E152" s="169">
        <v>1.86</v>
      </c>
      <c r="F152" s="169" t="s">
        <v>6</v>
      </c>
      <c r="G152" s="169" t="s">
        <v>6</v>
      </c>
      <c r="H152" s="169">
        <v>1.47</v>
      </c>
      <c r="I152" s="169" t="s">
        <v>6</v>
      </c>
      <c r="J152" s="169" t="s">
        <v>6</v>
      </c>
      <c r="K152" s="169">
        <v>3.2</v>
      </c>
      <c r="L152" s="169" t="s">
        <v>6</v>
      </c>
      <c r="M152" s="169" t="s">
        <v>6</v>
      </c>
      <c r="N152" s="169">
        <v>1.51</v>
      </c>
      <c r="O152" s="275" t="s">
        <v>6</v>
      </c>
      <c r="P152" s="171">
        <f t="shared" ref="P152:P161" si="19">MAX(D152:O152)</f>
        <v>3.2</v>
      </c>
      <c r="Q152" s="224">
        <f t="shared" ref="Q152:Q161" si="20">MIN(D152:O152)</f>
        <v>1.47</v>
      </c>
      <c r="R152" s="225">
        <f t="shared" si="18"/>
        <v>2.0100000000000002</v>
      </c>
      <c r="S152" s="226" t="s">
        <v>6</v>
      </c>
      <c r="T152" s="204" t="s">
        <v>6</v>
      </c>
    </row>
    <row r="153" spans="2:20" ht="24.95" customHeight="1" x14ac:dyDescent="0.2">
      <c r="B153" s="174" t="s">
        <v>41</v>
      </c>
      <c r="C153" s="175" t="s">
        <v>22</v>
      </c>
      <c r="D153" s="203">
        <v>3.1</v>
      </c>
      <c r="E153" s="203">
        <v>1.6</v>
      </c>
      <c r="F153" s="203">
        <v>1.5</v>
      </c>
      <c r="G153" s="203">
        <v>1.3</v>
      </c>
      <c r="H153" s="203">
        <v>1.4</v>
      </c>
      <c r="I153" s="203">
        <v>1.5</v>
      </c>
      <c r="J153" s="203">
        <v>1.4</v>
      </c>
      <c r="K153" s="203">
        <v>2.8</v>
      </c>
      <c r="L153" s="203">
        <v>2.7</v>
      </c>
      <c r="M153" s="203">
        <v>1.4</v>
      </c>
      <c r="N153" s="203">
        <v>1.2</v>
      </c>
      <c r="O153" s="203">
        <v>1.3</v>
      </c>
      <c r="P153" s="171">
        <f>MAX(D153:O153)</f>
        <v>3.1</v>
      </c>
      <c r="Q153" s="224">
        <f>MIN(D153:O153)</f>
        <v>1.2</v>
      </c>
      <c r="R153" s="225">
        <f t="shared" si="18"/>
        <v>1.7666666666666666</v>
      </c>
      <c r="S153" s="226"/>
      <c r="T153" s="226"/>
    </row>
    <row r="154" spans="2:20" ht="24.95" customHeight="1" x14ac:dyDescent="0.2">
      <c r="B154" s="174" t="s">
        <v>333</v>
      </c>
      <c r="C154" s="175" t="s">
        <v>22</v>
      </c>
      <c r="D154" s="227" t="s">
        <v>6</v>
      </c>
      <c r="E154" s="193">
        <v>1.5</v>
      </c>
      <c r="F154" s="193">
        <v>1.2</v>
      </c>
      <c r="G154" s="227">
        <v>1</v>
      </c>
      <c r="H154" s="227">
        <v>1.2</v>
      </c>
      <c r="I154" s="227">
        <v>1.2</v>
      </c>
      <c r="J154" s="227">
        <v>1.2</v>
      </c>
      <c r="K154" s="227">
        <v>2.2000000000000002</v>
      </c>
      <c r="L154" s="227">
        <v>1.9</v>
      </c>
      <c r="M154" s="227">
        <v>1.3</v>
      </c>
      <c r="N154" s="227">
        <v>1.1000000000000001</v>
      </c>
      <c r="O154" s="227">
        <v>1</v>
      </c>
      <c r="P154" s="228">
        <f>MAX(D154:O154)</f>
        <v>2.2000000000000002</v>
      </c>
      <c r="Q154" s="229">
        <f>MIN(D154:O154)</f>
        <v>1</v>
      </c>
      <c r="R154" s="230">
        <f t="shared" si="18"/>
        <v>1.3454545454545455</v>
      </c>
      <c r="S154" s="226"/>
      <c r="T154" s="226"/>
    </row>
    <row r="155" spans="2:20" ht="24.95" customHeight="1" x14ac:dyDescent="0.2">
      <c r="B155" s="174" t="s">
        <v>42</v>
      </c>
      <c r="C155" s="175" t="s">
        <v>22</v>
      </c>
      <c r="D155" s="192" t="s">
        <v>6</v>
      </c>
      <c r="E155" s="193">
        <v>3.4799999999999998E-2</v>
      </c>
      <c r="F155" s="193">
        <v>3.0700000000000002E-2</v>
      </c>
      <c r="G155" s="193">
        <v>2.8000000000000001E-2</v>
      </c>
      <c r="H155" s="192">
        <v>2.8199999999999999E-2</v>
      </c>
      <c r="I155" s="192">
        <v>3.1E-2</v>
      </c>
      <c r="J155" s="192">
        <v>2.8000000000000001E-2</v>
      </c>
      <c r="K155" s="192">
        <v>8.3900000000000002E-2</v>
      </c>
      <c r="L155" s="192">
        <v>5.79E-2</v>
      </c>
      <c r="M155" s="192">
        <v>2.76E-2</v>
      </c>
      <c r="N155" s="192">
        <v>2.7199999999999998E-2</v>
      </c>
      <c r="O155" s="192">
        <v>2.93E-2</v>
      </c>
      <c r="P155" s="163">
        <f>MAX(D155:O155)</f>
        <v>8.3900000000000002E-2</v>
      </c>
      <c r="Q155" s="231">
        <f>MIN(D155:O155)</f>
        <v>2.7199999999999998E-2</v>
      </c>
      <c r="R155" s="232">
        <f t="shared" si="18"/>
        <v>3.6963636363636365E-2</v>
      </c>
      <c r="S155" s="226"/>
      <c r="T155" s="226"/>
    </row>
    <row r="156" spans="2:20" ht="24.95" customHeight="1" x14ac:dyDescent="0.2">
      <c r="B156" s="191" t="s">
        <v>43</v>
      </c>
      <c r="C156" s="183" t="s">
        <v>334</v>
      </c>
      <c r="D156" s="182" t="s">
        <v>6</v>
      </c>
      <c r="E156" s="181">
        <v>2.3199999999999998</v>
      </c>
      <c r="F156" s="181">
        <v>2.56</v>
      </c>
      <c r="G156" s="181">
        <v>2.8</v>
      </c>
      <c r="H156" s="181">
        <v>2.35</v>
      </c>
      <c r="I156" s="181">
        <v>2.61</v>
      </c>
      <c r="J156" s="181">
        <v>2.2599999999999998</v>
      </c>
      <c r="K156" s="181">
        <v>3.81</v>
      </c>
      <c r="L156" s="181">
        <v>3.05</v>
      </c>
      <c r="M156" s="181">
        <v>2.12</v>
      </c>
      <c r="N156" s="181">
        <v>2.4700000000000002</v>
      </c>
      <c r="O156" s="281">
        <v>2.93</v>
      </c>
      <c r="P156" s="171">
        <f t="shared" si="19"/>
        <v>3.81</v>
      </c>
      <c r="Q156" s="224">
        <f t="shared" si="20"/>
        <v>2.12</v>
      </c>
      <c r="R156" s="225">
        <f t="shared" si="18"/>
        <v>2.6618181818181816</v>
      </c>
      <c r="S156" s="204" t="s">
        <v>46</v>
      </c>
      <c r="T156" s="204" t="s">
        <v>6</v>
      </c>
    </row>
    <row r="157" spans="2:20" ht="24.95" customHeight="1" x14ac:dyDescent="0.2">
      <c r="B157" s="174" t="s">
        <v>335</v>
      </c>
      <c r="C157" s="183" t="s">
        <v>22</v>
      </c>
      <c r="D157" s="343">
        <v>6.7</v>
      </c>
      <c r="E157" s="168">
        <v>7.13</v>
      </c>
      <c r="F157" s="169">
        <v>7.97</v>
      </c>
      <c r="G157" s="168">
        <v>7.5</v>
      </c>
      <c r="H157" s="169">
        <v>7.4</v>
      </c>
      <c r="I157" s="169">
        <v>7.1</v>
      </c>
      <c r="J157" s="169">
        <v>6.95</v>
      </c>
      <c r="K157" s="169">
        <v>6.08</v>
      </c>
      <c r="L157" s="169">
        <v>6.9</v>
      </c>
      <c r="M157" s="169">
        <v>7.19</v>
      </c>
      <c r="N157" s="169">
        <v>7.4</v>
      </c>
      <c r="O157" s="275">
        <v>7.51</v>
      </c>
      <c r="P157" s="171">
        <f t="shared" si="19"/>
        <v>7.97</v>
      </c>
      <c r="Q157" s="224">
        <f t="shared" si="20"/>
        <v>6.08</v>
      </c>
      <c r="R157" s="225">
        <f t="shared" si="18"/>
        <v>7.1525000000000007</v>
      </c>
      <c r="S157" s="204" t="s">
        <v>48</v>
      </c>
      <c r="T157" s="235" t="s">
        <v>6</v>
      </c>
    </row>
    <row r="158" spans="2:20" ht="24.95" customHeight="1" x14ac:dyDescent="0.2">
      <c r="B158" s="236" t="s">
        <v>47</v>
      </c>
      <c r="C158" s="322" t="s">
        <v>22</v>
      </c>
      <c r="D158" s="344">
        <v>1.2</v>
      </c>
      <c r="E158" s="295">
        <v>1.1000000000000001</v>
      </c>
      <c r="F158" s="295">
        <v>0.9</v>
      </c>
      <c r="G158" s="295">
        <v>0.5</v>
      </c>
      <c r="H158" s="295">
        <v>1</v>
      </c>
      <c r="I158" s="295">
        <v>1</v>
      </c>
      <c r="J158" s="295">
        <v>0.9</v>
      </c>
      <c r="K158" s="295">
        <v>1.6</v>
      </c>
      <c r="L158" s="295">
        <v>0.8</v>
      </c>
      <c r="M158" s="295">
        <v>2.2000000000000002</v>
      </c>
      <c r="N158" s="295">
        <v>1.6</v>
      </c>
      <c r="O158" s="345">
        <v>0.6</v>
      </c>
      <c r="P158" s="238">
        <f>MAX(D158:O158)</f>
        <v>2.2000000000000002</v>
      </c>
      <c r="Q158" s="302">
        <f t="shared" si="20"/>
        <v>0.5</v>
      </c>
      <c r="R158" s="303">
        <f t="shared" si="18"/>
        <v>1.1166666666666665</v>
      </c>
      <c r="S158" s="235" t="s">
        <v>51</v>
      </c>
      <c r="T158" s="235" t="s">
        <v>6</v>
      </c>
    </row>
    <row r="159" spans="2:20" ht="24.95" customHeight="1" x14ac:dyDescent="0.2">
      <c r="B159" s="236" t="s">
        <v>336</v>
      </c>
      <c r="C159" s="183" t="s">
        <v>50</v>
      </c>
      <c r="D159" s="167">
        <v>1600</v>
      </c>
      <c r="E159" s="168">
        <v>1600</v>
      </c>
      <c r="F159" s="168">
        <v>110</v>
      </c>
      <c r="G159" s="168">
        <v>920</v>
      </c>
      <c r="H159" s="295">
        <v>2419.6</v>
      </c>
      <c r="I159" s="295">
        <v>7270</v>
      </c>
      <c r="J159" s="295">
        <v>2419.6</v>
      </c>
      <c r="K159" s="295">
        <v>14136</v>
      </c>
      <c r="L159" s="295">
        <v>9804</v>
      </c>
      <c r="M159" s="295">
        <v>8164</v>
      </c>
      <c r="N159" s="295">
        <v>5475</v>
      </c>
      <c r="O159" s="345">
        <v>6131</v>
      </c>
      <c r="P159" s="238">
        <f t="shared" si="19"/>
        <v>14136</v>
      </c>
      <c r="Q159" s="302">
        <f t="shared" si="20"/>
        <v>110</v>
      </c>
      <c r="R159" s="303">
        <f t="shared" si="18"/>
        <v>5004.0999999999995</v>
      </c>
      <c r="S159" s="235" t="s">
        <v>53</v>
      </c>
      <c r="T159" s="241" t="s">
        <v>7</v>
      </c>
    </row>
    <row r="160" spans="2:20" ht="24.95" customHeight="1" x14ac:dyDescent="0.2">
      <c r="B160" s="236" t="s">
        <v>338</v>
      </c>
      <c r="C160" s="175" t="s">
        <v>50</v>
      </c>
      <c r="D160" s="193">
        <v>350</v>
      </c>
      <c r="E160" s="193">
        <v>540</v>
      </c>
      <c r="F160" s="237">
        <v>49</v>
      </c>
      <c r="G160" s="237">
        <v>110</v>
      </c>
      <c r="H160" s="237">
        <v>307.60000000000002</v>
      </c>
      <c r="I160" s="237">
        <v>52</v>
      </c>
      <c r="J160" s="237">
        <v>88.2</v>
      </c>
      <c r="K160" s="237">
        <v>2489</v>
      </c>
      <c r="L160" s="237">
        <v>464</v>
      </c>
      <c r="M160" s="237">
        <v>185</v>
      </c>
      <c r="N160" s="237">
        <v>299</v>
      </c>
      <c r="O160" s="237">
        <v>457</v>
      </c>
      <c r="P160" s="238">
        <f>MAX(D160:O160)</f>
        <v>2489</v>
      </c>
      <c r="Q160" s="239">
        <f t="shared" si="20"/>
        <v>49</v>
      </c>
      <c r="R160" s="240">
        <f t="shared" si="18"/>
        <v>449.23333333333335</v>
      </c>
      <c r="S160" s="242"/>
      <c r="T160" s="242"/>
    </row>
    <row r="161" spans="2:20" ht="24.95" customHeight="1" x14ac:dyDescent="0.2">
      <c r="B161" s="185" t="s">
        <v>54</v>
      </c>
      <c r="C161" s="186" t="s">
        <v>346</v>
      </c>
      <c r="D161" s="344">
        <v>18800</v>
      </c>
      <c r="E161" s="295">
        <v>39400</v>
      </c>
      <c r="F161" s="346">
        <v>13400</v>
      </c>
      <c r="G161" s="295">
        <v>9200</v>
      </c>
      <c r="H161" s="295">
        <v>15200</v>
      </c>
      <c r="I161" s="295">
        <v>16400</v>
      </c>
      <c r="J161" s="295">
        <v>14000</v>
      </c>
      <c r="K161" s="295">
        <v>14400</v>
      </c>
      <c r="L161" s="295">
        <v>16400</v>
      </c>
      <c r="M161" s="295">
        <v>32000</v>
      </c>
      <c r="N161" s="295">
        <v>16800</v>
      </c>
      <c r="O161" s="345">
        <v>32800</v>
      </c>
      <c r="P161" s="296">
        <f t="shared" si="19"/>
        <v>39400</v>
      </c>
      <c r="Q161" s="297">
        <f t="shared" si="20"/>
        <v>9200</v>
      </c>
      <c r="R161" s="298">
        <f t="shared" si="18"/>
        <v>19900</v>
      </c>
      <c r="S161" s="347" t="s">
        <v>7</v>
      </c>
      <c r="T161" s="292" t="s">
        <v>7</v>
      </c>
    </row>
    <row r="162" spans="2:20" ht="24.95" customHeight="1" x14ac:dyDescent="0.2">
      <c r="B162" s="185" t="s">
        <v>55</v>
      </c>
      <c r="C162" s="186" t="s">
        <v>346</v>
      </c>
      <c r="D162" s="348">
        <v>14400</v>
      </c>
      <c r="E162" s="349">
        <v>32000</v>
      </c>
      <c r="F162" s="349">
        <v>8800</v>
      </c>
      <c r="G162" s="349">
        <v>4200</v>
      </c>
      <c r="H162" s="349">
        <v>11200</v>
      </c>
      <c r="I162" s="349">
        <v>10000</v>
      </c>
      <c r="J162" s="349">
        <v>6400</v>
      </c>
      <c r="K162" s="349">
        <v>9000</v>
      </c>
      <c r="L162" s="349">
        <v>10800</v>
      </c>
      <c r="M162" s="349">
        <v>23200</v>
      </c>
      <c r="N162" s="349">
        <v>11600</v>
      </c>
      <c r="O162" s="350">
        <v>27200</v>
      </c>
      <c r="P162" s="296">
        <f>MAX(D162:O162)</f>
        <v>32000</v>
      </c>
      <c r="Q162" s="297">
        <f>MIN(D162:O162)</f>
        <v>4200</v>
      </c>
      <c r="R162" s="298">
        <f t="shared" si="18"/>
        <v>14066.666666666666</v>
      </c>
      <c r="S162" s="292" t="s">
        <v>7</v>
      </c>
      <c r="T162" s="299" t="s">
        <v>7</v>
      </c>
    </row>
    <row r="163" spans="2:20" ht="24.95" customHeight="1" x14ac:dyDescent="0.2">
      <c r="B163" s="185" t="s">
        <v>350</v>
      </c>
      <c r="C163" s="300" t="s">
        <v>346</v>
      </c>
      <c r="D163" s="351">
        <v>0</v>
      </c>
      <c r="E163" s="351">
        <v>400</v>
      </c>
      <c r="F163" s="291">
        <v>200</v>
      </c>
      <c r="G163" s="291">
        <v>0</v>
      </c>
      <c r="H163" s="291">
        <v>1200</v>
      </c>
      <c r="I163" s="291">
        <v>0</v>
      </c>
      <c r="J163" s="291">
        <v>800</v>
      </c>
      <c r="K163" s="291">
        <v>0</v>
      </c>
      <c r="L163" s="291">
        <v>400</v>
      </c>
      <c r="M163" s="291">
        <v>1200</v>
      </c>
      <c r="N163" s="291">
        <v>0</v>
      </c>
      <c r="O163" s="301">
        <v>400</v>
      </c>
      <c r="P163" s="238">
        <f>MAX(D163:O163)</f>
        <v>1200</v>
      </c>
      <c r="Q163" s="302">
        <f>MIN(D163:O163)</f>
        <v>0</v>
      </c>
      <c r="R163" s="303">
        <f>AVERAGE(D163:O163)</f>
        <v>383.33333333333331</v>
      </c>
      <c r="S163" s="292" t="s">
        <v>7</v>
      </c>
      <c r="T163" s="292" t="s">
        <v>7</v>
      </c>
    </row>
    <row r="164" spans="2:20" ht="24.95" customHeight="1" x14ac:dyDescent="0.2">
      <c r="B164" s="236" t="s">
        <v>56</v>
      </c>
      <c r="C164" s="217" t="s">
        <v>57</v>
      </c>
      <c r="D164" s="182">
        <v>29.37</v>
      </c>
      <c r="E164" s="181">
        <v>8.31</v>
      </c>
      <c r="F164" s="181">
        <v>6.74</v>
      </c>
      <c r="G164" s="305">
        <v>3.86</v>
      </c>
      <c r="H164" s="305">
        <v>2.0299999999999998</v>
      </c>
      <c r="I164" s="305">
        <v>1.85</v>
      </c>
      <c r="J164" s="305">
        <v>11.2</v>
      </c>
      <c r="K164" s="305">
        <v>17.02</v>
      </c>
      <c r="L164" s="305">
        <v>13.02</v>
      </c>
      <c r="M164" s="305">
        <v>3.07</v>
      </c>
      <c r="N164" s="305">
        <v>1.73</v>
      </c>
      <c r="O164" s="306">
        <v>2.2400000000000002</v>
      </c>
      <c r="P164" s="249">
        <f>MAX(D164:O164)</f>
        <v>29.37</v>
      </c>
      <c r="Q164" s="250">
        <f>MIN(D164:O164)</f>
        <v>1.73</v>
      </c>
      <c r="R164" s="165">
        <f t="shared" si="18"/>
        <v>8.3699999999999992</v>
      </c>
      <c r="S164" s="248" t="s">
        <v>6</v>
      </c>
      <c r="T164" s="190" t="s">
        <v>6</v>
      </c>
    </row>
    <row r="165" spans="2:20" ht="24.95" customHeight="1" thickBot="1" x14ac:dyDescent="0.25">
      <c r="B165" s="236" t="s">
        <v>58</v>
      </c>
      <c r="C165" s="217" t="s">
        <v>339</v>
      </c>
      <c r="D165" s="182">
        <v>1.57</v>
      </c>
      <c r="E165" s="181">
        <v>1.29</v>
      </c>
      <c r="F165" s="181">
        <v>0.92</v>
      </c>
      <c r="G165" s="305">
        <v>0.4</v>
      </c>
      <c r="H165" s="305">
        <v>0.79</v>
      </c>
      <c r="I165" s="305">
        <v>0.64</v>
      </c>
      <c r="J165" s="305">
        <v>1.96</v>
      </c>
      <c r="K165" s="305">
        <v>1.45</v>
      </c>
      <c r="L165" s="305">
        <v>1.8</v>
      </c>
      <c r="M165" s="305">
        <v>2.06</v>
      </c>
      <c r="N165" s="305">
        <v>1.1000000000000001</v>
      </c>
      <c r="O165" s="306">
        <v>1.86</v>
      </c>
      <c r="P165" s="249">
        <f>MAX(D165:O165)</f>
        <v>2.06</v>
      </c>
      <c r="Q165" s="250">
        <f>MIN(D165:O165)</f>
        <v>0.4</v>
      </c>
      <c r="R165" s="165">
        <f t="shared" si="18"/>
        <v>1.32</v>
      </c>
      <c r="S165" s="248" t="s">
        <v>6</v>
      </c>
      <c r="T165" s="352" t="s">
        <v>6</v>
      </c>
    </row>
    <row r="166" spans="2:20" ht="24.95" customHeight="1" x14ac:dyDescent="0.2">
      <c r="B166" s="261" t="s">
        <v>340</v>
      </c>
      <c r="C166" s="262"/>
      <c r="D166" s="262"/>
      <c r="E166" s="262"/>
      <c r="F166" s="262"/>
      <c r="G166" s="262"/>
      <c r="H166" s="262"/>
      <c r="I166" s="262"/>
      <c r="J166" s="262"/>
      <c r="K166" s="262"/>
      <c r="L166" s="262"/>
      <c r="M166" s="262"/>
      <c r="N166" s="262"/>
      <c r="O166" s="262"/>
      <c r="P166" s="262"/>
      <c r="Q166" s="262"/>
      <c r="R166" s="262"/>
      <c r="S166" s="262"/>
    </row>
    <row r="167" spans="2:20" ht="24.95" customHeight="1" x14ac:dyDescent="0.2">
      <c r="B167" s="138" t="s">
        <v>351</v>
      </c>
    </row>
    <row r="169" spans="2:20" ht="24.95" customHeight="1" thickBot="1" x14ac:dyDescent="0.25">
      <c r="B169" s="140" t="s">
        <v>352</v>
      </c>
    </row>
    <row r="170" spans="2:20" ht="24.95" customHeight="1" thickBot="1" x14ac:dyDescent="0.25">
      <c r="B170" s="142" t="s">
        <v>0</v>
      </c>
      <c r="C170" s="315" t="s">
        <v>1</v>
      </c>
      <c r="D170" s="266">
        <v>43009</v>
      </c>
      <c r="E170" s="266">
        <v>43040</v>
      </c>
      <c r="F170" s="266">
        <v>43070</v>
      </c>
      <c r="G170" s="266">
        <v>43101</v>
      </c>
      <c r="H170" s="266">
        <v>43132</v>
      </c>
      <c r="I170" s="266">
        <v>43160</v>
      </c>
      <c r="J170" s="266">
        <v>43191</v>
      </c>
      <c r="K170" s="266">
        <v>43221</v>
      </c>
      <c r="L170" s="266">
        <v>43252</v>
      </c>
      <c r="M170" s="266">
        <v>43282</v>
      </c>
      <c r="N170" s="266">
        <v>43313</v>
      </c>
      <c r="O170" s="266">
        <v>43344</v>
      </c>
      <c r="P170" s="531" t="s">
        <v>309</v>
      </c>
      <c r="Q170" s="534" t="s">
        <v>310</v>
      </c>
      <c r="R170" s="535" t="s">
        <v>311</v>
      </c>
      <c r="S170" s="147" t="s">
        <v>312</v>
      </c>
      <c r="T170" s="147" t="s">
        <v>171</v>
      </c>
    </row>
    <row r="171" spans="2:20" ht="24.95" customHeight="1" x14ac:dyDescent="0.2">
      <c r="B171" s="353" t="s">
        <v>5</v>
      </c>
      <c r="C171" s="318"/>
      <c r="D171" s="319">
        <v>18</v>
      </c>
      <c r="E171" s="269">
        <v>14</v>
      </c>
      <c r="F171" s="269">
        <v>20</v>
      </c>
      <c r="G171" s="269">
        <v>17</v>
      </c>
      <c r="H171" s="269">
        <v>13</v>
      </c>
      <c r="I171" s="269">
        <v>20</v>
      </c>
      <c r="J171" s="269">
        <v>19</v>
      </c>
      <c r="K171" s="269">
        <v>17</v>
      </c>
      <c r="L171" s="269">
        <v>20</v>
      </c>
      <c r="M171" s="269">
        <v>17</v>
      </c>
      <c r="N171" s="269">
        <v>15</v>
      </c>
      <c r="O171" s="271">
        <v>19</v>
      </c>
      <c r="P171" s="154" t="s">
        <v>7</v>
      </c>
      <c r="Q171" s="320" t="s">
        <v>7</v>
      </c>
      <c r="R171" s="321" t="s">
        <v>7</v>
      </c>
      <c r="S171" s="157" t="s">
        <v>6</v>
      </c>
      <c r="T171" s="157" t="s">
        <v>6</v>
      </c>
    </row>
    <row r="172" spans="2:20" ht="24.95" customHeight="1" x14ac:dyDescent="0.2">
      <c r="B172" s="158" t="s">
        <v>8</v>
      </c>
      <c r="C172" s="354" t="s">
        <v>9</v>
      </c>
      <c r="D172" s="355">
        <v>10.050000000000001</v>
      </c>
      <c r="E172" s="168">
        <v>9.35</v>
      </c>
      <c r="F172" s="272">
        <v>10</v>
      </c>
      <c r="G172" s="272">
        <v>10.199999999999999</v>
      </c>
      <c r="H172" s="272">
        <v>9.57</v>
      </c>
      <c r="I172" s="272">
        <v>10.25</v>
      </c>
      <c r="J172" s="272">
        <v>10.15</v>
      </c>
      <c r="K172" s="272">
        <v>10.45</v>
      </c>
      <c r="L172" s="272">
        <v>10.3</v>
      </c>
      <c r="M172" s="272">
        <v>10.1</v>
      </c>
      <c r="N172" s="272">
        <v>10.3</v>
      </c>
      <c r="O172" s="273">
        <v>10.3</v>
      </c>
      <c r="P172" s="356" t="s">
        <v>7</v>
      </c>
      <c r="Q172" s="357" t="s">
        <v>7</v>
      </c>
      <c r="R172" s="358" t="s">
        <v>7</v>
      </c>
      <c r="S172" s="166" t="s">
        <v>6</v>
      </c>
      <c r="T172" s="166" t="s">
        <v>6</v>
      </c>
    </row>
    <row r="173" spans="2:20" ht="24.95" customHeight="1" x14ac:dyDescent="0.2">
      <c r="B173" s="158" t="s">
        <v>313</v>
      </c>
      <c r="C173" s="322" t="s">
        <v>11</v>
      </c>
      <c r="D173" s="359">
        <v>22.2</v>
      </c>
      <c r="E173" s="168">
        <v>29.5</v>
      </c>
      <c r="F173" s="168">
        <v>20.8</v>
      </c>
      <c r="G173" s="168">
        <v>25.9</v>
      </c>
      <c r="H173" s="168">
        <v>23</v>
      </c>
      <c r="I173" s="169">
        <v>24.9</v>
      </c>
      <c r="J173" s="169">
        <v>29.8</v>
      </c>
      <c r="K173" s="169">
        <v>21</v>
      </c>
      <c r="L173" s="169">
        <v>32.299999999999997</v>
      </c>
      <c r="M173" s="169">
        <v>27</v>
      </c>
      <c r="N173" s="169">
        <v>27.8</v>
      </c>
      <c r="O173" s="275">
        <v>28.7</v>
      </c>
      <c r="P173" s="171">
        <f t="shared" ref="P173:P200" si="21">MAX(D173:O173)</f>
        <v>32.299999999999997</v>
      </c>
      <c r="Q173" s="224">
        <f t="shared" ref="Q173:Q200" si="22">MIN(D173:O173)</f>
        <v>20.8</v>
      </c>
      <c r="R173" s="225">
        <f t="shared" ref="R173:R200" si="23">AVERAGE(D173:O173)</f>
        <v>26.075000000000003</v>
      </c>
      <c r="S173" s="166" t="s">
        <v>6</v>
      </c>
      <c r="T173" s="166" t="s">
        <v>6</v>
      </c>
    </row>
    <row r="174" spans="2:20" ht="24.95" customHeight="1" x14ac:dyDescent="0.2">
      <c r="B174" s="174" t="s">
        <v>12</v>
      </c>
      <c r="C174" s="183" t="s">
        <v>13</v>
      </c>
      <c r="D174" s="167">
        <v>15</v>
      </c>
      <c r="E174" s="168">
        <v>6</v>
      </c>
      <c r="F174" s="168">
        <v>5</v>
      </c>
      <c r="G174" s="168">
        <v>4</v>
      </c>
      <c r="H174" s="168">
        <v>1</v>
      </c>
      <c r="I174" s="176">
        <v>3</v>
      </c>
      <c r="J174" s="176">
        <v>3</v>
      </c>
      <c r="K174" s="176">
        <v>7</v>
      </c>
      <c r="L174" s="176">
        <v>9</v>
      </c>
      <c r="M174" s="176">
        <v>3</v>
      </c>
      <c r="N174" s="176">
        <v>3</v>
      </c>
      <c r="O174" s="277">
        <v>3</v>
      </c>
      <c r="P174" s="177">
        <f>MAX(D174:O174)</f>
        <v>15</v>
      </c>
      <c r="Q174" s="323">
        <f>MIN(D174:O174)</f>
        <v>1</v>
      </c>
      <c r="R174" s="324">
        <f>AVERAGE(D174:O174)</f>
        <v>5.166666666666667</v>
      </c>
      <c r="S174" s="180" t="s">
        <v>7</v>
      </c>
      <c r="T174" s="180" t="s">
        <v>7</v>
      </c>
    </row>
    <row r="175" spans="2:20" ht="24.95" customHeight="1" x14ac:dyDescent="0.2">
      <c r="B175" s="174" t="s">
        <v>14</v>
      </c>
      <c r="C175" s="183"/>
      <c r="D175" s="167" t="s">
        <v>61</v>
      </c>
      <c r="E175" s="168" t="s">
        <v>61</v>
      </c>
      <c r="F175" s="168" t="s">
        <v>69</v>
      </c>
      <c r="G175" s="168" t="s">
        <v>61</v>
      </c>
      <c r="H175" s="168" t="s">
        <v>61</v>
      </c>
      <c r="I175" s="176" t="s">
        <v>61</v>
      </c>
      <c r="J175" s="176" t="s">
        <v>61</v>
      </c>
      <c r="K175" s="176" t="s">
        <v>61</v>
      </c>
      <c r="L175" s="176" t="s">
        <v>61</v>
      </c>
      <c r="M175" s="176" t="s">
        <v>61</v>
      </c>
      <c r="N175" s="176" t="s">
        <v>61</v>
      </c>
      <c r="O175" s="277" t="s">
        <v>61</v>
      </c>
      <c r="P175" s="171" t="s">
        <v>61</v>
      </c>
      <c r="Q175" s="224" t="s">
        <v>61</v>
      </c>
      <c r="R175" s="224" t="s">
        <v>61</v>
      </c>
      <c r="S175" s="180" t="s">
        <v>7</v>
      </c>
      <c r="T175" s="180" t="s">
        <v>7</v>
      </c>
    </row>
    <row r="176" spans="2:20" ht="24.95" customHeight="1" x14ac:dyDescent="0.2">
      <c r="B176" s="174" t="s">
        <v>314</v>
      </c>
      <c r="C176" s="183" t="s">
        <v>315</v>
      </c>
      <c r="D176" s="343">
        <v>28</v>
      </c>
      <c r="E176" s="169">
        <v>15</v>
      </c>
      <c r="F176" s="169">
        <v>15.6</v>
      </c>
      <c r="G176" s="169">
        <v>12.82</v>
      </c>
      <c r="H176" s="169">
        <v>13.9</v>
      </c>
      <c r="I176" s="169">
        <v>17.2</v>
      </c>
      <c r="J176" s="169">
        <v>13.3</v>
      </c>
      <c r="K176" s="169">
        <v>14.9</v>
      </c>
      <c r="L176" s="169">
        <v>21.3</v>
      </c>
      <c r="M176" s="181">
        <v>18.600000000000001</v>
      </c>
      <c r="N176" s="181">
        <v>26.2</v>
      </c>
      <c r="O176" s="281">
        <v>23.9</v>
      </c>
      <c r="P176" s="171">
        <f t="shared" si="21"/>
        <v>28</v>
      </c>
      <c r="Q176" s="224">
        <f t="shared" si="22"/>
        <v>12.82</v>
      </c>
      <c r="R176" s="225">
        <f>AVERAGE(D176:O176)</f>
        <v>18.393333333333334</v>
      </c>
      <c r="S176" s="180" t="s">
        <v>7</v>
      </c>
      <c r="T176" s="180" t="s">
        <v>7</v>
      </c>
    </row>
    <row r="177" spans="2:20" ht="24.95" customHeight="1" x14ac:dyDescent="0.2">
      <c r="B177" s="174" t="s">
        <v>316</v>
      </c>
      <c r="C177" s="183"/>
      <c r="D177" s="167">
        <v>7.52</v>
      </c>
      <c r="E177" s="168">
        <v>7.22</v>
      </c>
      <c r="F177" s="168">
        <v>8.5399999999999991</v>
      </c>
      <c r="G177" s="168">
        <v>8.49</v>
      </c>
      <c r="H177" s="168">
        <v>8.1199999999999992</v>
      </c>
      <c r="I177" s="181">
        <v>8.02</v>
      </c>
      <c r="J177" s="181">
        <v>8.43</v>
      </c>
      <c r="K177" s="181">
        <v>8.1</v>
      </c>
      <c r="L177" s="181">
        <v>7.9</v>
      </c>
      <c r="M177" s="181">
        <v>7.94</v>
      </c>
      <c r="N177" s="181">
        <v>7.99</v>
      </c>
      <c r="O177" s="281">
        <v>8.08</v>
      </c>
      <c r="P177" s="163">
        <f t="shared" si="21"/>
        <v>8.5399999999999991</v>
      </c>
      <c r="Q177" s="231">
        <f t="shared" si="22"/>
        <v>7.22</v>
      </c>
      <c r="R177" s="232">
        <f t="shared" si="23"/>
        <v>8.0291666666666668</v>
      </c>
      <c r="S177" s="166" t="s">
        <v>17</v>
      </c>
      <c r="T177" s="166" t="s">
        <v>6</v>
      </c>
    </row>
    <row r="178" spans="2:20" ht="24.95" customHeight="1" x14ac:dyDescent="0.2">
      <c r="B178" s="174" t="s">
        <v>317</v>
      </c>
      <c r="C178" s="183" t="s">
        <v>318</v>
      </c>
      <c r="D178" s="167">
        <v>241</v>
      </c>
      <c r="E178" s="168">
        <v>246</v>
      </c>
      <c r="F178" s="168">
        <v>233</v>
      </c>
      <c r="G178" s="168">
        <v>237</v>
      </c>
      <c r="H178" s="168">
        <v>207</v>
      </c>
      <c r="I178" s="176">
        <v>190</v>
      </c>
      <c r="J178" s="176">
        <v>198</v>
      </c>
      <c r="K178" s="176">
        <v>218</v>
      </c>
      <c r="L178" s="176">
        <v>215</v>
      </c>
      <c r="M178" s="176">
        <v>204</v>
      </c>
      <c r="N178" s="176">
        <v>178</v>
      </c>
      <c r="O178" s="277">
        <v>188</v>
      </c>
      <c r="P178" s="177">
        <f t="shared" si="21"/>
        <v>246</v>
      </c>
      <c r="Q178" s="323">
        <f t="shared" si="22"/>
        <v>178</v>
      </c>
      <c r="R178" s="324">
        <f t="shared" si="23"/>
        <v>212.91666666666666</v>
      </c>
      <c r="S178" s="180" t="s">
        <v>7</v>
      </c>
      <c r="T178" s="180" t="s">
        <v>7</v>
      </c>
    </row>
    <row r="179" spans="2:20" ht="24.95" customHeight="1" x14ac:dyDescent="0.2">
      <c r="B179" s="185" t="s">
        <v>21</v>
      </c>
      <c r="C179" s="186" t="s">
        <v>22</v>
      </c>
      <c r="D179" s="182">
        <v>100</v>
      </c>
      <c r="E179" s="181">
        <v>110</v>
      </c>
      <c r="F179" s="181">
        <v>108</v>
      </c>
      <c r="G179" s="187">
        <v>102</v>
      </c>
      <c r="H179" s="187">
        <v>96</v>
      </c>
      <c r="I179" s="187">
        <v>91</v>
      </c>
      <c r="J179" s="188">
        <v>94</v>
      </c>
      <c r="K179" s="181">
        <v>97</v>
      </c>
      <c r="L179" s="187">
        <v>92</v>
      </c>
      <c r="M179" s="187">
        <v>95</v>
      </c>
      <c r="N179" s="187">
        <v>81</v>
      </c>
      <c r="O179" s="189">
        <v>87</v>
      </c>
      <c r="P179" s="177">
        <f>MAX(D179:O179)</f>
        <v>110</v>
      </c>
      <c r="Q179" s="178">
        <f t="shared" si="22"/>
        <v>81</v>
      </c>
      <c r="R179" s="179">
        <f>AVERAGE(D179:O179)</f>
        <v>96.083333333333329</v>
      </c>
      <c r="S179" s="190" t="s">
        <v>7</v>
      </c>
      <c r="T179" s="180" t="s">
        <v>7</v>
      </c>
    </row>
    <row r="180" spans="2:20" ht="24.95" customHeight="1" x14ac:dyDescent="0.2">
      <c r="B180" s="174" t="s">
        <v>23</v>
      </c>
      <c r="C180" s="183" t="s">
        <v>22</v>
      </c>
      <c r="D180" s="167">
        <v>0</v>
      </c>
      <c r="E180" s="168">
        <v>0</v>
      </c>
      <c r="F180" s="168">
        <v>0</v>
      </c>
      <c r="G180" s="168">
        <v>2</v>
      </c>
      <c r="H180" s="168">
        <v>0</v>
      </c>
      <c r="I180" s="176">
        <v>0</v>
      </c>
      <c r="J180" s="176">
        <v>0</v>
      </c>
      <c r="K180" s="176">
        <v>0</v>
      </c>
      <c r="L180" s="176">
        <v>0</v>
      </c>
      <c r="M180" s="176">
        <v>0</v>
      </c>
      <c r="N180" s="176">
        <v>0</v>
      </c>
      <c r="O180" s="277">
        <v>0</v>
      </c>
      <c r="P180" s="177">
        <f t="shared" si="21"/>
        <v>2</v>
      </c>
      <c r="Q180" s="323">
        <f t="shared" si="22"/>
        <v>0</v>
      </c>
      <c r="R180" s="324">
        <f t="shared" si="23"/>
        <v>0.16666666666666666</v>
      </c>
      <c r="S180" s="180" t="s">
        <v>7</v>
      </c>
      <c r="T180" s="180" t="s">
        <v>7</v>
      </c>
    </row>
    <row r="181" spans="2:20" ht="24.95" customHeight="1" x14ac:dyDescent="0.2">
      <c r="B181" s="191" t="s">
        <v>24</v>
      </c>
      <c r="C181" s="183" t="s">
        <v>22</v>
      </c>
      <c r="D181" s="167">
        <v>181</v>
      </c>
      <c r="E181" s="168">
        <v>170</v>
      </c>
      <c r="F181" s="168">
        <v>160</v>
      </c>
      <c r="G181" s="168">
        <v>160</v>
      </c>
      <c r="H181" s="168">
        <v>142</v>
      </c>
      <c r="I181" s="176">
        <v>139</v>
      </c>
      <c r="J181" s="176">
        <v>139</v>
      </c>
      <c r="K181" s="176">
        <v>150</v>
      </c>
      <c r="L181" s="176">
        <v>158</v>
      </c>
      <c r="M181" s="176">
        <v>154</v>
      </c>
      <c r="N181" s="176">
        <v>135</v>
      </c>
      <c r="O181" s="277">
        <v>139</v>
      </c>
      <c r="P181" s="177">
        <f t="shared" si="21"/>
        <v>181</v>
      </c>
      <c r="Q181" s="323">
        <f t="shared" si="22"/>
        <v>135</v>
      </c>
      <c r="R181" s="324">
        <f t="shared" si="23"/>
        <v>152.25</v>
      </c>
      <c r="S181" s="166" t="s">
        <v>6</v>
      </c>
      <c r="T181" s="180" t="s">
        <v>7</v>
      </c>
    </row>
    <row r="182" spans="2:20" ht="24.95" customHeight="1" x14ac:dyDescent="0.2">
      <c r="B182" s="174" t="s">
        <v>25</v>
      </c>
      <c r="C182" s="183" t="s">
        <v>22</v>
      </c>
      <c r="D182" s="167">
        <v>145</v>
      </c>
      <c r="E182" s="168">
        <v>148</v>
      </c>
      <c r="F182" s="168">
        <v>140</v>
      </c>
      <c r="G182" s="168">
        <v>142</v>
      </c>
      <c r="H182" s="168">
        <v>124</v>
      </c>
      <c r="I182" s="176">
        <v>114</v>
      </c>
      <c r="J182" s="176">
        <v>119</v>
      </c>
      <c r="K182" s="176">
        <v>131</v>
      </c>
      <c r="L182" s="176">
        <v>129</v>
      </c>
      <c r="M182" s="176">
        <v>122</v>
      </c>
      <c r="N182" s="176">
        <v>107</v>
      </c>
      <c r="O182" s="277">
        <v>113</v>
      </c>
      <c r="P182" s="177">
        <f t="shared" si="21"/>
        <v>148</v>
      </c>
      <c r="Q182" s="323">
        <f t="shared" si="22"/>
        <v>107</v>
      </c>
      <c r="R182" s="324">
        <f t="shared" si="23"/>
        <v>127.83333333333333</v>
      </c>
      <c r="S182" s="166" t="s">
        <v>6</v>
      </c>
      <c r="T182" s="166" t="s">
        <v>6</v>
      </c>
    </row>
    <row r="183" spans="2:20" ht="24.95" customHeight="1" x14ac:dyDescent="0.2">
      <c r="B183" s="174" t="s">
        <v>26</v>
      </c>
      <c r="C183" s="183" t="s">
        <v>22</v>
      </c>
      <c r="D183" s="167">
        <v>36</v>
      </c>
      <c r="E183" s="168">
        <v>22</v>
      </c>
      <c r="F183" s="168">
        <v>20</v>
      </c>
      <c r="G183" s="168">
        <v>18</v>
      </c>
      <c r="H183" s="168">
        <v>18</v>
      </c>
      <c r="I183" s="176">
        <v>25</v>
      </c>
      <c r="J183" s="176">
        <v>20</v>
      </c>
      <c r="K183" s="176">
        <v>19</v>
      </c>
      <c r="L183" s="176">
        <v>29</v>
      </c>
      <c r="M183" s="176">
        <v>32</v>
      </c>
      <c r="N183" s="176">
        <v>28</v>
      </c>
      <c r="O183" s="277">
        <v>26</v>
      </c>
      <c r="P183" s="177">
        <f t="shared" si="21"/>
        <v>36</v>
      </c>
      <c r="Q183" s="323">
        <f t="shared" si="22"/>
        <v>18</v>
      </c>
      <c r="R183" s="324">
        <f t="shared" si="23"/>
        <v>24.416666666666668</v>
      </c>
      <c r="S183" s="180" t="s">
        <v>7</v>
      </c>
      <c r="T183" s="180" t="s">
        <v>7</v>
      </c>
    </row>
    <row r="184" spans="2:20" ht="24.95" customHeight="1" x14ac:dyDescent="0.2">
      <c r="B184" s="174" t="s">
        <v>27</v>
      </c>
      <c r="C184" s="183" t="s">
        <v>22</v>
      </c>
      <c r="D184" s="167">
        <v>104</v>
      </c>
      <c r="E184" s="168">
        <v>118</v>
      </c>
      <c r="F184" s="168">
        <v>116</v>
      </c>
      <c r="G184" s="168">
        <v>110</v>
      </c>
      <c r="H184" s="168">
        <v>106</v>
      </c>
      <c r="I184" s="176">
        <v>92</v>
      </c>
      <c r="J184" s="176">
        <v>68</v>
      </c>
      <c r="K184" s="176">
        <v>66</v>
      </c>
      <c r="L184" s="176">
        <v>62</v>
      </c>
      <c r="M184" s="176">
        <v>76</v>
      </c>
      <c r="N184" s="176">
        <v>84</v>
      </c>
      <c r="O184" s="277">
        <v>90</v>
      </c>
      <c r="P184" s="177">
        <f t="shared" si="21"/>
        <v>118</v>
      </c>
      <c r="Q184" s="323">
        <f t="shared" si="22"/>
        <v>62</v>
      </c>
      <c r="R184" s="324">
        <f t="shared" si="23"/>
        <v>91</v>
      </c>
      <c r="S184" s="180" t="s">
        <v>7</v>
      </c>
      <c r="T184" s="180" t="s">
        <v>7</v>
      </c>
    </row>
    <row r="185" spans="2:20" ht="24.95" customHeight="1" x14ac:dyDescent="0.2">
      <c r="B185" s="174" t="s">
        <v>28</v>
      </c>
      <c r="C185" s="183" t="s">
        <v>22</v>
      </c>
      <c r="D185" s="167">
        <v>100</v>
      </c>
      <c r="E185" s="168">
        <v>110</v>
      </c>
      <c r="F185" s="168">
        <v>108</v>
      </c>
      <c r="G185" s="168">
        <v>104</v>
      </c>
      <c r="H185" s="168">
        <v>96</v>
      </c>
      <c r="I185" s="176">
        <v>91</v>
      </c>
      <c r="J185" s="176">
        <v>68</v>
      </c>
      <c r="K185" s="176">
        <v>66</v>
      </c>
      <c r="L185" s="176">
        <v>62</v>
      </c>
      <c r="M185" s="176">
        <v>76</v>
      </c>
      <c r="N185" s="176">
        <v>81</v>
      </c>
      <c r="O185" s="277">
        <v>87</v>
      </c>
      <c r="P185" s="177">
        <f t="shared" si="21"/>
        <v>110</v>
      </c>
      <c r="Q185" s="323">
        <f t="shared" si="22"/>
        <v>62</v>
      </c>
      <c r="R185" s="324">
        <f t="shared" si="23"/>
        <v>87.416666666666671</v>
      </c>
      <c r="S185" s="180" t="s">
        <v>7</v>
      </c>
      <c r="T185" s="180" t="s">
        <v>7</v>
      </c>
    </row>
    <row r="186" spans="2:20" ht="24.95" customHeight="1" x14ac:dyDescent="0.2">
      <c r="B186" s="174" t="s">
        <v>29</v>
      </c>
      <c r="C186" s="183" t="s">
        <v>22</v>
      </c>
      <c r="D186" s="167">
        <v>4</v>
      </c>
      <c r="E186" s="168">
        <v>8</v>
      </c>
      <c r="F186" s="168">
        <v>8</v>
      </c>
      <c r="G186" s="168">
        <v>6</v>
      </c>
      <c r="H186" s="168">
        <v>10</v>
      </c>
      <c r="I186" s="176">
        <v>1</v>
      </c>
      <c r="J186" s="176">
        <v>0</v>
      </c>
      <c r="K186" s="176">
        <v>0</v>
      </c>
      <c r="L186" s="176">
        <v>0</v>
      </c>
      <c r="M186" s="176">
        <v>0</v>
      </c>
      <c r="N186" s="176">
        <v>3</v>
      </c>
      <c r="O186" s="277">
        <v>3</v>
      </c>
      <c r="P186" s="177">
        <f t="shared" si="21"/>
        <v>10</v>
      </c>
      <c r="Q186" s="323">
        <f t="shared" si="22"/>
        <v>0</v>
      </c>
      <c r="R186" s="324">
        <f t="shared" si="23"/>
        <v>3.5833333333333335</v>
      </c>
      <c r="S186" s="180" t="s">
        <v>7</v>
      </c>
      <c r="T186" s="180" t="s">
        <v>7</v>
      </c>
    </row>
    <row r="187" spans="2:20" ht="24.95" customHeight="1" x14ac:dyDescent="0.2">
      <c r="B187" s="174" t="s">
        <v>30</v>
      </c>
      <c r="C187" s="183" t="s">
        <v>22</v>
      </c>
      <c r="D187" s="167">
        <v>4</v>
      </c>
      <c r="E187" s="168">
        <v>2</v>
      </c>
      <c r="F187" s="168">
        <v>4</v>
      </c>
      <c r="G187" s="168">
        <v>3</v>
      </c>
      <c r="H187" s="168">
        <v>3</v>
      </c>
      <c r="I187" s="176">
        <v>0</v>
      </c>
      <c r="J187" s="176">
        <v>0</v>
      </c>
      <c r="K187" s="176">
        <v>3</v>
      </c>
      <c r="L187" s="176">
        <v>0</v>
      </c>
      <c r="M187" s="176">
        <v>3</v>
      </c>
      <c r="N187" s="176">
        <v>1</v>
      </c>
      <c r="O187" s="277">
        <v>0</v>
      </c>
      <c r="P187" s="177">
        <f t="shared" si="21"/>
        <v>4</v>
      </c>
      <c r="Q187" s="323">
        <f t="shared" si="22"/>
        <v>0</v>
      </c>
      <c r="R187" s="324">
        <f t="shared" si="23"/>
        <v>1.9166666666666667</v>
      </c>
      <c r="S187" s="180" t="s">
        <v>7</v>
      </c>
      <c r="T187" s="180" t="s">
        <v>7</v>
      </c>
    </row>
    <row r="188" spans="2:20" ht="24.95" customHeight="1" x14ac:dyDescent="0.2">
      <c r="B188" s="174" t="s">
        <v>31</v>
      </c>
      <c r="C188" s="183" t="s">
        <v>22</v>
      </c>
      <c r="D188" s="167">
        <v>2</v>
      </c>
      <c r="E188" s="168">
        <v>1</v>
      </c>
      <c r="F188" s="168">
        <v>2</v>
      </c>
      <c r="G188" s="168">
        <v>1</v>
      </c>
      <c r="H188" s="168">
        <v>1</v>
      </c>
      <c r="I188" s="176">
        <v>4</v>
      </c>
      <c r="J188" s="176">
        <v>1</v>
      </c>
      <c r="K188" s="176">
        <v>2</v>
      </c>
      <c r="L188" s="176">
        <v>2</v>
      </c>
      <c r="M188" s="176">
        <v>3</v>
      </c>
      <c r="N188" s="176">
        <v>1</v>
      </c>
      <c r="O188" s="277">
        <v>1</v>
      </c>
      <c r="P188" s="177">
        <f t="shared" si="21"/>
        <v>4</v>
      </c>
      <c r="Q188" s="323">
        <f t="shared" si="22"/>
        <v>1</v>
      </c>
      <c r="R188" s="324">
        <f t="shared" si="23"/>
        <v>1.75</v>
      </c>
      <c r="S188" s="180" t="s">
        <v>7</v>
      </c>
      <c r="T188" s="180" t="s">
        <v>7</v>
      </c>
    </row>
    <row r="189" spans="2:20" ht="24.95" customHeight="1" x14ac:dyDescent="0.2">
      <c r="B189" s="174" t="s">
        <v>32</v>
      </c>
      <c r="C189" s="183" t="s">
        <v>22</v>
      </c>
      <c r="D189" s="167">
        <v>3</v>
      </c>
      <c r="E189" s="168">
        <v>1.34</v>
      </c>
      <c r="F189" s="168">
        <v>1.28</v>
      </c>
      <c r="G189" s="168">
        <v>0.32</v>
      </c>
      <c r="H189" s="168">
        <v>0.64</v>
      </c>
      <c r="I189" s="176">
        <v>0.88</v>
      </c>
      <c r="J189" s="176">
        <v>1.91</v>
      </c>
      <c r="K189" s="176">
        <v>2.08</v>
      </c>
      <c r="L189" s="176">
        <v>1.36</v>
      </c>
      <c r="M189" s="176">
        <v>1.1200000000000001</v>
      </c>
      <c r="N189" s="176">
        <v>1.42</v>
      </c>
      <c r="O189" s="277">
        <v>1.76</v>
      </c>
      <c r="P189" s="177">
        <f t="shared" si="21"/>
        <v>3</v>
      </c>
      <c r="Q189" s="323">
        <f t="shared" si="22"/>
        <v>0.32</v>
      </c>
      <c r="R189" s="324">
        <f t="shared" si="23"/>
        <v>1.4258333333333333</v>
      </c>
      <c r="S189" s="180" t="s">
        <v>7</v>
      </c>
      <c r="T189" s="180" t="s">
        <v>7</v>
      </c>
    </row>
    <row r="190" spans="2:20" ht="24.95" customHeight="1" x14ac:dyDescent="0.2">
      <c r="B190" s="174" t="s">
        <v>33</v>
      </c>
      <c r="C190" s="183" t="s">
        <v>22</v>
      </c>
      <c r="D190" s="167">
        <v>0.12</v>
      </c>
      <c r="E190" s="168">
        <v>0.04</v>
      </c>
      <c r="F190" s="168">
        <v>0.01</v>
      </c>
      <c r="G190" s="168">
        <v>0.02</v>
      </c>
      <c r="H190" s="181">
        <v>0.02</v>
      </c>
      <c r="I190" s="181">
        <v>0.02</v>
      </c>
      <c r="J190" s="181">
        <v>0.03</v>
      </c>
      <c r="K190" s="181" t="s">
        <v>62</v>
      </c>
      <c r="L190" s="181">
        <v>0.1</v>
      </c>
      <c r="M190" s="181">
        <v>0.04</v>
      </c>
      <c r="N190" s="181" t="s">
        <v>62</v>
      </c>
      <c r="O190" s="281">
        <v>0.01</v>
      </c>
      <c r="P190" s="163">
        <f t="shared" si="21"/>
        <v>0.12</v>
      </c>
      <c r="Q190" s="231">
        <f t="shared" si="22"/>
        <v>0.01</v>
      </c>
      <c r="R190" s="232">
        <f t="shared" si="23"/>
        <v>4.0999999999999995E-2</v>
      </c>
      <c r="S190" s="180" t="s">
        <v>7</v>
      </c>
      <c r="T190" s="180" t="s">
        <v>7</v>
      </c>
    </row>
    <row r="191" spans="2:20" ht="24.95" customHeight="1" x14ac:dyDescent="0.2">
      <c r="B191" s="174" t="s">
        <v>319</v>
      </c>
      <c r="C191" s="183" t="s">
        <v>22</v>
      </c>
      <c r="D191" s="167">
        <v>0.21</v>
      </c>
      <c r="E191" s="168">
        <v>0.15</v>
      </c>
      <c r="F191" s="168">
        <v>0.15</v>
      </c>
      <c r="G191" s="168">
        <v>0.14000000000000001</v>
      </c>
      <c r="H191" s="168">
        <v>0.06</v>
      </c>
      <c r="I191" s="333">
        <v>0.06</v>
      </c>
      <c r="J191" s="333" t="s">
        <v>7</v>
      </c>
      <c r="K191" s="333" t="s">
        <v>6</v>
      </c>
      <c r="L191" s="333" t="s">
        <v>6</v>
      </c>
      <c r="M191" s="333" t="s">
        <v>6</v>
      </c>
      <c r="N191" s="333" t="s">
        <v>6</v>
      </c>
      <c r="O191" s="360" t="s">
        <v>6</v>
      </c>
      <c r="P191" s="195">
        <f t="shared" si="21"/>
        <v>0.21</v>
      </c>
      <c r="Q191" s="330" t="s">
        <v>62</v>
      </c>
      <c r="R191" s="331">
        <f>AVERAGE(D191:O191)</f>
        <v>0.12833333333333333</v>
      </c>
      <c r="S191" s="180">
        <v>0.5</v>
      </c>
      <c r="T191" s="198">
        <v>0</v>
      </c>
    </row>
    <row r="192" spans="2:20" ht="24.95" customHeight="1" x14ac:dyDescent="0.2">
      <c r="B192" s="174" t="s">
        <v>320</v>
      </c>
      <c r="C192" s="183" t="s">
        <v>22</v>
      </c>
      <c r="D192" s="361">
        <v>0.67500000000000004</v>
      </c>
      <c r="E192" s="333">
        <v>0.437</v>
      </c>
      <c r="F192" s="333">
        <v>0.314</v>
      </c>
      <c r="G192" s="333">
        <v>0.29799999999999999</v>
      </c>
      <c r="H192" s="181">
        <v>0.153</v>
      </c>
      <c r="I192" s="181">
        <v>0.25</v>
      </c>
      <c r="J192" s="181" t="s">
        <v>62</v>
      </c>
      <c r="K192" s="181">
        <v>0.28999999999999998</v>
      </c>
      <c r="L192" s="181">
        <v>0.24</v>
      </c>
      <c r="M192" s="181" t="s">
        <v>62</v>
      </c>
      <c r="N192" s="181">
        <v>0.19</v>
      </c>
      <c r="O192" s="281">
        <v>0.14000000000000001</v>
      </c>
      <c r="P192" s="195">
        <f t="shared" si="21"/>
        <v>0.67500000000000004</v>
      </c>
      <c r="Q192" s="330">
        <f>MIN(D192:O192)</f>
        <v>0.14000000000000001</v>
      </c>
      <c r="R192" s="331">
        <f>AVERAGE(D192:O192)</f>
        <v>0.29870000000000002</v>
      </c>
      <c r="S192" s="199">
        <v>5</v>
      </c>
      <c r="T192" s="198">
        <v>0.01</v>
      </c>
    </row>
    <row r="193" spans="2:20" ht="24.95" customHeight="1" x14ac:dyDescent="0.2">
      <c r="B193" s="174" t="s">
        <v>321</v>
      </c>
      <c r="C193" s="183" t="s">
        <v>22</v>
      </c>
      <c r="D193" s="167" t="s">
        <v>62</v>
      </c>
      <c r="E193" s="168" t="s">
        <v>62</v>
      </c>
      <c r="F193" s="168" t="s">
        <v>344</v>
      </c>
      <c r="G193" s="168" t="s">
        <v>62</v>
      </c>
      <c r="H193" s="168" t="s">
        <v>62</v>
      </c>
      <c r="I193" s="333">
        <v>3.0000000000000001E-3</v>
      </c>
      <c r="J193" s="333">
        <v>5.0000000000000001E-3</v>
      </c>
      <c r="K193" s="333">
        <v>6.0000000000000001E-3</v>
      </c>
      <c r="L193" s="333">
        <v>0.02</v>
      </c>
      <c r="M193" s="362">
        <v>2.1999999999999999E-2</v>
      </c>
      <c r="N193" s="333">
        <v>1.2999999999999999E-2</v>
      </c>
      <c r="O193" s="360">
        <v>1.6E-2</v>
      </c>
      <c r="P193" s="195">
        <f>MAX(D193:O193)</f>
        <v>2.1999999999999999E-2</v>
      </c>
      <c r="Q193" s="330">
        <f>MIN(D193:O193)</f>
        <v>3.0000000000000001E-3</v>
      </c>
      <c r="R193" s="331">
        <f>AVERAGE(D193:O193)</f>
        <v>1.2142857142857144E-2</v>
      </c>
      <c r="S193" s="180" t="s">
        <v>7</v>
      </c>
      <c r="T193" s="198">
        <v>0.01</v>
      </c>
    </row>
    <row r="194" spans="2:20" ht="24.95" customHeight="1" x14ac:dyDescent="0.2">
      <c r="B194" s="174" t="s">
        <v>34</v>
      </c>
      <c r="C194" s="183" t="s">
        <v>22</v>
      </c>
      <c r="D194" s="182">
        <v>1.159</v>
      </c>
      <c r="E194" s="181">
        <v>0.57599999999999996</v>
      </c>
      <c r="F194" s="181">
        <v>0.46500000000000002</v>
      </c>
      <c r="G194" s="169">
        <v>0.52100000000000002</v>
      </c>
      <c r="H194" s="168">
        <v>0.29599999999999999</v>
      </c>
      <c r="I194" s="169">
        <v>0.45500000000000002</v>
      </c>
      <c r="J194" s="169">
        <v>0.47299999999999998</v>
      </c>
      <c r="K194" s="169">
        <v>0.55100000000000005</v>
      </c>
      <c r="L194" s="169">
        <v>0.55800000000000005</v>
      </c>
      <c r="M194" s="169">
        <v>0.79100000000000004</v>
      </c>
      <c r="N194" s="169">
        <v>0.81100000000000005</v>
      </c>
      <c r="O194" s="275">
        <v>0.64100000000000001</v>
      </c>
      <c r="P194" s="195">
        <f t="shared" si="21"/>
        <v>1.159</v>
      </c>
      <c r="Q194" s="330">
        <f t="shared" si="22"/>
        <v>0.29599999999999999</v>
      </c>
      <c r="R194" s="331">
        <f>AVERAGE(D194:O194)</f>
        <v>0.60808333333333331</v>
      </c>
      <c r="S194" s="166" t="s">
        <v>6</v>
      </c>
      <c r="T194" s="180" t="s">
        <v>7</v>
      </c>
    </row>
    <row r="195" spans="2:20" ht="24.95" customHeight="1" x14ac:dyDescent="0.2">
      <c r="B195" s="174" t="s">
        <v>35</v>
      </c>
      <c r="C195" s="183" t="s">
        <v>22</v>
      </c>
      <c r="D195" s="167">
        <v>1.6E-2</v>
      </c>
      <c r="E195" s="168">
        <v>0.01</v>
      </c>
      <c r="F195" s="333">
        <v>3.0000000000000001E-3</v>
      </c>
      <c r="G195" s="181">
        <v>4.0000000000000001E-3</v>
      </c>
      <c r="H195" s="168">
        <v>1.6E-2</v>
      </c>
      <c r="I195" s="181">
        <v>6.0000000000000001E-3</v>
      </c>
      <c r="J195" s="181">
        <v>7.0000000000000001E-3</v>
      </c>
      <c r="K195" s="181">
        <v>5.0000000000000001E-3</v>
      </c>
      <c r="L195" s="181">
        <v>1.7000000000000001E-2</v>
      </c>
      <c r="M195" s="181">
        <v>4.0000000000000001E-3</v>
      </c>
      <c r="N195" s="181">
        <v>8.0000000000000002E-3</v>
      </c>
      <c r="O195" s="281">
        <v>1.0999999999999999E-2</v>
      </c>
      <c r="P195" s="195">
        <f t="shared" si="21"/>
        <v>1.7000000000000001E-2</v>
      </c>
      <c r="Q195" s="330">
        <f t="shared" si="22"/>
        <v>3.0000000000000001E-3</v>
      </c>
      <c r="R195" s="331">
        <f t="shared" si="23"/>
        <v>8.9166666666666665E-3</v>
      </c>
      <c r="S195" s="166" t="s">
        <v>6</v>
      </c>
      <c r="T195" s="180" t="s">
        <v>7</v>
      </c>
    </row>
    <row r="196" spans="2:20" ht="24.95" customHeight="1" x14ac:dyDescent="0.2">
      <c r="B196" s="174" t="s">
        <v>36</v>
      </c>
      <c r="C196" s="183" t="s">
        <v>22</v>
      </c>
      <c r="D196" s="167">
        <v>29.6</v>
      </c>
      <c r="E196" s="168">
        <v>35.200000000000003</v>
      </c>
      <c r="F196" s="168">
        <v>32.799999999999997</v>
      </c>
      <c r="G196" s="169">
        <v>32</v>
      </c>
      <c r="H196" s="168">
        <v>30.4</v>
      </c>
      <c r="I196" s="169">
        <v>29.6</v>
      </c>
      <c r="J196" s="169">
        <v>19.2</v>
      </c>
      <c r="K196" s="169">
        <v>21.6</v>
      </c>
      <c r="L196" s="169">
        <v>20</v>
      </c>
      <c r="M196" s="169">
        <v>22.4</v>
      </c>
      <c r="N196" s="169">
        <v>26.4</v>
      </c>
      <c r="O196" s="275">
        <v>27.2</v>
      </c>
      <c r="P196" s="163">
        <f t="shared" si="21"/>
        <v>35.200000000000003</v>
      </c>
      <c r="Q196" s="231">
        <f t="shared" si="22"/>
        <v>19.2</v>
      </c>
      <c r="R196" s="232">
        <f t="shared" si="23"/>
        <v>27.2</v>
      </c>
      <c r="S196" s="180" t="s">
        <v>7</v>
      </c>
      <c r="T196" s="180" t="s">
        <v>7</v>
      </c>
    </row>
    <row r="197" spans="2:20" ht="24.95" customHeight="1" x14ac:dyDescent="0.2">
      <c r="B197" s="174" t="s">
        <v>37</v>
      </c>
      <c r="C197" s="183" t="s">
        <v>22</v>
      </c>
      <c r="D197" s="167">
        <v>0.54</v>
      </c>
      <c r="E197" s="168">
        <v>0.38</v>
      </c>
      <c r="F197" s="168">
        <v>0.21</v>
      </c>
      <c r="G197" s="168">
        <v>0.17</v>
      </c>
      <c r="H197" s="168">
        <v>0.28000000000000003</v>
      </c>
      <c r="I197" s="181">
        <v>0.27</v>
      </c>
      <c r="J197" s="181">
        <v>0.23</v>
      </c>
      <c r="K197" s="181">
        <v>0.19</v>
      </c>
      <c r="L197" s="181">
        <v>0.36</v>
      </c>
      <c r="M197" s="181">
        <v>0.38</v>
      </c>
      <c r="N197" s="181">
        <v>0.36</v>
      </c>
      <c r="O197" s="281">
        <v>0.22</v>
      </c>
      <c r="P197" s="163">
        <f t="shared" si="21"/>
        <v>0.54</v>
      </c>
      <c r="Q197" s="231">
        <f t="shared" si="22"/>
        <v>0.17</v>
      </c>
      <c r="R197" s="232">
        <f t="shared" si="23"/>
        <v>0.29916666666666664</v>
      </c>
      <c r="S197" s="180" t="s">
        <v>7</v>
      </c>
      <c r="T197" s="180" t="s">
        <v>7</v>
      </c>
    </row>
    <row r="198" spans="2:20" ht="24.95" customHeight="1" x14ac:dyDescent="0.2">
      <c r="B198" s="174" t="s">
        <v>38</v>
      </c>
      <c r="C198" s="183" t="s">
        <v>22</v>
      </c>
      <c r="D198" s="167">
        <v>0.13</v>
      </c>
      <c r="E198" s="168">
        <v>0.2</v>
      </c>
      <c r="F198" s="168">
        <v>0.18</v>
      </c>
      <c r="G198" s="168">
        <v>0.13</v>
      </c>
      <c r="H198" s="181">
        <v>0.11</v>
      </c>
      <c r="I198" s="181">
        <v>7.0000000000000007E-2</v>
      </c>
      <c r="J198" s="181">
        <v>0.02</v>
      </c>
      <c r="K198" s="181">
        <v>0.2</v>
      </c>
      <c r="L198" s="181">
        <v>0.15</v>
      </c>
      <c r="M198" s="181">
        <v>0.21</v>
      </c>
      <c r="N198" s="181">
        <v>0.2</v>
      </c>
      <c r="O198" s="281">
        <v>0.17</v>
      </c>
      <c r="P198" s="163">
        <f t="shared" si="21"/>
        <v>0.21</v>
      </c>
      <c r="Q198" s="231">
        <f t="shared" si="22"/>
        <v>0.02</v>
      </c>
      <c r="R198" s="232">
        <f t="shared" si="23"/>
        <v>0.14749999999999999</v>
      </c>
      <c r="S198" s="180" t="s">
        <v>7</v>
      </c>
      <c r="T198" s="180" t="s">
        <v>7</v>
      </c>
    </row>
    <row r="199" spans="2:20" ht="24.95" customHeight="1" x14ac:dyDescent="0.2">
      <c r="B199" s="174" t="s">
        <v>39</v>
      </c>
      <c r="C199" s="183" t="s">
        <v>22</v>
      </c>
      <c r="D199" s="167">
        <v>0.05</v>
      </c>
      <c r="E199" s="168">
        <v>0.04</v>
      </c>
      <c r="F199" s="168">
        <v>0.04</v>
      </c>
      <c r="G199" s="168">
        <v>0.02</v>
      </c>
      <c r="H199" s="168">
        <v>0.06</v>
      </c>
      <c r="I199" s="181">
        <v>0.05</v>
      </c>
      <c r="J199" s="181">
        <v>0.03</v>
      </c>
      <c r="K199" s="181">
        <v>0.06</v>
      </c>
      <c r="L199" s="181">
        <v>0.04</v>
      </c>
      <c r="M199" s="181">
        <v>0.06</v>
      </c>
      <c r="N199" s="181">
        <v>0.03</v>
      </c>
      <c r="O199" s="281">
        <v>0.06</v>
      </c>
      <c r="P199" s="163">
        <f t="shared" si="21"/>
        <v>0.06</v>
      </c>
      <c r="Q199" s="231">
        <f t="shared" si="22"/>
        <v>0.02</v>
      </c>
      <c r="R199" s="232">
        <f t="shared" si="23"/>
        <v>4.5000000000000005E-2</v>
      </c>
      <c r="S199" s="204">
        <v>1</v>
      </c>
      <c r="T199" s="204" t="s">
        <v>6</v>
      </c>
    </row>
    <row r="200" spans="2:20" ht="24.95" customHeight="1" x14ac:dyDescent="0.2">
      <c r="B200" s="174" t="s">
        <v>40</v>
      </c>
      <c r="C200" s="183" t="s">
        <v>22</v>
      </c>
      <c r="D200" s="167">
        <v>7.2</v>
      </c>
      <c r="E200" s="168">
        <v>7.2</v>
      </c>
      <c r="F200" s="168">
        <v>8.16</v>
      </c>
      <c r="G200" s="168">
        <v>7.2</v>
      </c>
      <c r="H200" s="168">
        <v>7.2</v>
      </c>
      <c r="I200" s="181">
        <v>4.32</v>
      </c>
      <c r="J200" s="181">
        <v>6.24</v>
      </c>
      <c r="K200" s="181">
        <v>2.88</v>
      </c>
      <c r="L200" s="181">
        <v>2.88</v>
      </c>
      <c r="M200" s="181">
        <v>4.8</v>
      </c>
      <c r="N200" s="181">
        <v>4.32</v>
      </c>
      <c r="O200" s="281">
        <v>5.28</v>
      </c>
      <c r="P200" s="163">
        <f t="shared" si="21"/>
        <v>8.16</v>
      </c>
      <c r="Q200" s="231">
        <f t="shared" si="22"/>
        <v>2.88</v>
      </c>
      <c r="R200" s="232">
        <f t="shared" si="23"/>
        <v>5.6400000000000006</v>
      </c>
      <c r="S200" s="180" t="s">
        <v>7</v>
      </c>
      <c r="T200" s="180" t="s">
        <v>7</v>
      </c>
    </row>
    <row r="201" spans="2:20" ht="24.95" customHeight="1" x14ac:dyDescent="0.2">
      <c r="B201" s="205" t="s">
        <v>323</v>
      </c>
      <c r="C201" s="183" t="s">
        <v>22</v>
      </c>
      <c r="D201" s="334" t="s">
        <v>6</v>
      </c>
      <c r="E201" s="335">
        <v>3.0000000000000001E-5</v>
      </c>
      <c r="F201" s="335" t="s">
        <v>6</v>
      </c>
      <c r="G201" s="335" t="s">
        <v>6</v>
      </c>
      <c r="H201" s="335" t="s">
        <v>62</v>
      </c>
      <c r="I201" s="335" t="s">
        <v>6</v>
      </c>
      <c r="J201" s="335" t="s">
        <v>6</v>
      </c>
      <c r="K201" s="335" t="s">
        <v>62</v>
      </c>
      <c r="L201" s="335" t="s">
        <v>6</v>
      </c>
      <c r="M201" s="335" t="s">
        <v>6</v>
      </c>
      <c r="N201" s="335" t="s">
        <v>62</v>
      </c>
      <c r="O201" s="336" t="s">
        <v>6</v>
      </c>
      <c r="P201" s="208">
        <f>MAX(D201:O201)</f>
        <v>3.0000000000000001E-5</v>
      </c>
      <c r="Q201" s="337" t="s">
        <v>62</v>
      </c>
      <c r="R201" s="338">
        <f>AVERAGE(D201:O201)</f>
        <v>3.0000000000000001E-5</v>
      </c>
      <c r="S201" s="180">
        <v>2E-3</v>
      </c>
      <c r="T201" s="180">
        <v>1.0000000000000001E-5</v>
      </c>
    </row>
    <row r="202" spans="2:20" ht="24.95" customHeight="1" x14ac:dyDescent="0.2">
      <c r="B202" s="205" t="s">
        <v>324</v>
      </c>
      <c r="C202" s="183" t="s">
        <v>22</v>
      </c>
      <c r="D202" s="339" t="s">
        <v>6</v>
      </c>
      <c r="E202" s="335">
        <v>3.2000000000000002E-3</v>
      </c>
      <c r="F202" s="288" t="s">
        <v>6</v>
      </c>
      <c r="G202" s="288" t="s">
        <v>6</v>
      </c>
      <c r="H202" s="335" t="s">
        <v>6</v>
      </c>
      <c r="I202" s="288" t="s">
        <v>6</v>
      </c>
      <c r="J202" s="288" t="s">
        <v>6</v>
      </c>
      <c r="K202" s="335" t="s">
        <v>6</v>
      </c>
      <c r="L202" s="288" t="s">
        <v>6</v>
      </c>
      <c r="M202" s="288" t="s">
        <v>6</v>
      </c>
      <c r="N202" s="335" t="s">
        <v>6</v>
      </c>
      <c r="O202" s="340" t="s">
        <v>6</v>
      </c>
      <c r="P202" s="208" t="s">
        <v>325</v>
      </c>
      <c r="Q202" s="337" t="s">
        <v>62</v>
      </c>
      <c r="R202" s="338" t="s">
        <v>325</v>
      </c>
      <c r="S202" s="180">
        <v>0.1</v>
      </c>
      <c r="T202" s="180">
        <v>0.01</v>
      </c>
    </row>
    <row r="203" spans="2:20" ht="24.95" customHeight="1" x14ac:dyDescent="0.2">
      <c r="B203" s="205" t="s">
        <v>326</v>
      </c>
      <c r="C203" s="183" t="s">
        <v>22</v>
      </c>
      <c r="D203" s="339" t="s">
        <v>6</v>
      </c>
      <c r="E203" s="288" t="s">
        <v>62</v>
      </c>
      <c r="F203" s="288" t="s">
        <v>6</v>
      </c>
      <c r="G203" s="288" t="s">
        <v>6</v>
      </c>
      <c r="H203" s="335" t="s">
        <v>325</v>
      </c>
      <c r="I203" s="288" t="s">
        <v>6</v>
      </c>
      <c r="J203" s="288" t="s">
        <v>6</v>
      </c>
      <c r="K203" s="335" t="s">
        <v>62</v>
      </c>
      <c r="L203" s="288" t="s">
        <v>6</v>
      </c>
      <c r="M203" s="288" t="s">
        <v>6</v>
      </c>
      <c r="N203" s="333" t="s">
        <v>62</v>
      </c>
      <c r="O203" s="340" t="s">
        <v>6</v>
      </c>
      <c r="P203" s="208" t="s">
        <v>62</v>
      </c>
      <c r="Q203" s="337" t="s">
        <v>62</v>
      </c>
      <c r="R203" s="338" t="s">
        <v>62</v>
      </c>
      <c r="S203" s="199">
        <v>1</v>
      </c>
      <c r="T203" s="211">
        <v>1E-3</v>
      </c>
    </row>
    <row r="204" spans="2:20" ht="24.95" customHeight="1" x14ac:dyDescent="0.2">
      <c r="B204" s="205" t="s">
        <v>327</v>
      </c>
      <c r="C204" s="183" t="s">
        <v>22</v>
      </c>
      <c r="D204" s="167" t="s">
        <v>6</v>
      </c>
      <c r="E204" s="168" t="s">
        <v>62</v>
      </c>
      <c r="F204" s="335" t="s">
        <v>6</v>
      </c>
      <c r="G204" s="335" t="s">
        <v>6</v>
      </c>
      <c r="H204" s="335" t="s">
        <v>62</v>
      </c>
      <c r="I204" s="335" t="s">
        <v>6</v>
      </c>
      <c r="J204" s="335" t="s">
        <v>6</v>
      </c>
      <c r="K204" s="335" t="s">
        <v>62</v>
      </c>
      <c r="L204" s="335" t="s">
        <v>6</v>
      </c>
      <c r="M204" s="335" t="s">
        <v>6</v>
      </c>
      <c r="N204" s="335" t="s">
        <v>62</v>
      </c>
      <c r="O204" s="336" t="s">
        <v>6</v>
      </c>
      <c r="P204" s="208" t="s">
        <v>62</v>
      </c>
      <c r="Q204" s="337" t="s">
        <v>62</v>
      </c>
      <c r="R204" s="338" t="s">
        <v>62</v>
      </c>
      <c r="S204" s="180">
        <v>0.05</v>
      </c>
      <c r="T204" s="180">
        <v>2E-3</v>
      </c>
    </row>
    <row r="205" spans="2:20" ht="24.95" customHeight="1" x14ac:dyDescent="0.2">
      <c r="B205" s="205" t="s">
        <v>328</v>
      </c>
      <c r="C205" s="183" t="s">
        <v>22</v>
      </c>
      <c r="D205" s="339">
        <v>2.7E-4</v>
      </c>
      <c r="E205" s="168" t="s">
        <v>62</v>
      </c>
      <c r="F205" s="288">
        <v>1.2999999999999999E-4</v>
      </c>
      <c r="G205" s="335" t="s">
        <v>62</v>
      </c>
      <c r="H205" s="335">
        <v>1.1E-4</v>
      </c>
      <c r="I205" s="335">
        <v>3.8000000000000002E-4</v>
      </c>
      <c r="J205" s="335" t="s">
        <v>62</v>
      </c>
      <c r="K205" s="335" t="s">
        <v>62</v>
      </c>
      <c r="L205" s="335" t="s">
        <v>62</v>
      </c>
      <c r="M205" s="335">
        <v>7.2999999999999996E-4</v>
      </c>
      <c r="N205" s="335">
        <v>8.4999999999999995E-4</v>
      </c>
      <c r="O205" s="340">
        <v>6.8000000000000005E-4</v>
      </c>
      <c r="P205" s="208">
        <f>MAX(D205:O205)</f>
        <v>8.4999999999999995E-4</v>
      </c>
      <c r="Q205" s="337">
        <f>MIN(D205:O205)</f>
        <v>1.1E-4</v>
      </c>
      <c r="R205" s="338">
        <f>AVERAGE(D205:O205)</f>
        <v>4.4999999999999999E-4</v>
      </c>
      <c r="S205" s="180">
        <v>0.05</v>
      </c>
      <c r="T205" s="180">
        <v>2E-3</v>
      </c>
    </row>
    <row r="206" spans="2:20" ht="24.95" customHeight="1" x14ac:dyDescent="0.2">
      <c r="B206" s="205" t="s">
        <v>329</v>
      </c>
      <c r="C206" s="183" t="s">
        <v>22</v>
      </c>
      <c r="D206" s="334" t="s">
        <v>6</v>
      </c>
      <c r="E206" s="288">
        <v>4.0000000000000003E-5</v>
      </c>
      <c r="F206" s="335" t="s">
        <v>6</v>
      </c>
      <c r="G206" s="192" t="s">
        <v>6</v>
      </c>
      <c r="H206" s="335">
        <v>1.3999999999999999E-4</v>
      </c>
      <c r="I206" s="192" t="s">
        <v>6</v>
      </c>
      <c r="J206" s="192" t="s">
        <v>6</v>
      </c>
      <c r="K206" s="335" t="s">
        <v>62</v>
      </c>
      <c r="L206" s="192" t="s">
        <v>6</v>
      </c>
      <c r="M206" s="192" t="s">
        <v>6</v>
      </c>
      <c r="N206" s="335">
        <v>4.0000000000000003E-5</v>
      </c>
      <c r="O206" s="336" t="s">
        <v>6</v>
      </c>
      <c r="P206" s="214" t="s">
        <v>62</v>
      </c>
      <c r="Q206" s="337" t="s">
        <v>62</v>
      </c>
      <c r="R206" s="342" t="s">
        <v>62</v>
      </c>
      <c r="S206" s="180">
        <v>5.0000000000000001E-3</v>
      </c>
      <c r="T206" s="180">
        <v>2.0000000000000001E-4</v>
      </c>
    </row>
    <row r="207" spans="2:20" ht="24.95" customHeight="1" x14ac:dyDescent="0.2">
      <c r="B207" s="216" t="s">
        <v>330</v>
      </c>
      <c r="C207" s="217" t="s">
        <v>22</v>
      </c>
      <c r="D207" s="334" t="s">
        <v>6</v>
      </c>
      <c r="E207" s="168" t="s">
        <v>62</v>
      </c>
      <c r="F207" s="335" t="s">
        <v>6</v>
      </c>
      <c r="G207" s="288" t="s">
        <v>6</v>
      </c>
      <c r="H207" s="181" t="s">
        <v>62</v>
      </c>
      <c r="I207" s="288" t="s">
        <v>6</v>
      </c>
      <c r="J207" s="288" t="s">
        <v>6</v>
      </c>
      <c r="K207" s="181">
        <v>1.2999999999999999E-5</v>
      </c>
      <c r="L207" s="288" t="s">
        <v>6</v>
      </c>
      <c r="M207" s="288" t="s">
        <v>6</v>
      </c>
      <c r="N207" s="181">
        <v>2.5000000000000001E-5</v>
      </c>
      <c r="O207" s="336" t="s">
        <v>6</v>
      </c>
      <c r="P207" s="163">
        <f t="shared" ref="P207:P221" si="24">MAX(D207:O207)</f>
        <v>2.5000000000000001E-5</v>
      </c>
      <c r="Q207" s="231">
        <f>MIN(D207:O207)</f>
        <v>1.2999999999999999E-5</v>
      </c>
      <c r="R207" s="232">
        <f t="shared" ref="R207:R221" si="25">AVERAGE(D207:O207)</f>
        <v>1.9000000000000001E-5</v>
      </c>
      <c r="S207" s="222" t="s">
        <v>6</v>
      </c>
      <c r="T207" s="222" t="s">
        <v>6</v>
      </c>
    </row>
    <row r="208" spans="2:20" ht="24.95" customHeight="1" x14ac:dyDescent="0.2">
      <c r="B208" s="216" t="s">
        <v>331</v>
      </c>
      <c r="C208" s="217" t="s">
        <v>22</v>
      </c>
      <c r="D208" s="334" t="s">
        <v>7</v>
      </c>
      <c r="E208" s="168">
        <v>4.37</v>
      </c>
      <c r="F208" s="335" t="s">
        <v>6</v>
      </c>
      <c r="G208" s="288" t="s">
        <v>6</v>
      </c>
      <c r="H208" s="181">
        <v>2.11</v>
      </c>
      <c r="I208" s="288" t="s">
        <v>6</v>
      </c>
      <c r="J208" s="288" t="s">
        <v>6</v>
      </c>
      <c r="K208" s="181">
        <v>5.19</v>
      </c>
      <c r="L208" s="288" t="s">
        <v>6</v>
      </c>
      <c r="M208" s="288" t="s">
        <v>6</v>
      </c>
      <c r="N208" s="181">
        <v>2.08</v>
      </c>
      <c r="O208" s="336" t="s">
        <v>6</v>
      </c>
      <c r="P208" s="163">
        <f t="shared" si="24"/>
        <v>5.19</v>
      </c>
      <c r="Q208" s="231">
        <f>MIN(D208:O208)</f>
        <v>2.08</v>
      </c>
      <c r="R208" s="232">
        <f t="shared" si="25"/>
        <v>3.4375000000000004</v>
      </c>
      <c r="S208" s="222" t="s">
        <v>6</v>
      </c>
      <c r="T208" s="222">
        <v>8.0000000000000002E-3</v>
      </c>
    </row>
    <row r="209" spans="2:20" ht="24.95" customHeight="1" x14ac:dyDescent="0.2">
      <c r="B209" s="174" t="s">
        <v>332</v>
      </c>
      <c r="C209" s="183" t="s">
        <v>22</v>
      </c>
      <c r="D209" s="343" t="s">
        <v>6</v>
      </c>
      <c r="E209" s="169">
        <v>1.75</v>
      </c>
      <c r="F209" s="169" t="s">
        <v>6</v>
      </c>
      <c r="G209" s="169" t="s">
        <v>6</v>
      </c>
      <c r="H209" s="169">
        <v>1.4</v>
      </c>
      <c r="I209" s="169" t="s">
        <v>6</v>
      </c>
      <c r="J209" s="169" t="s">
        <v>6</v>
      </c>
      <c r="K209" s="169">
        <v>2.84</v>
      </c>
      <c r="L209" s="169" t="s">
        <v>6</v>
      </c>
      <c r="M209" s="169" t="s">
        <v>6</v>
      </c>
      <c r="N209" s="169">
        <v>1.56</v>
      </c>
      <c r="O209" s="275" t="s">
        <v>6</v>
      </c>
      <c r="P209" s="171">
        <f t="shared" si="24"/>
        <v>2.84</v>
      </c>
      <c r="Q209" s="224">
        <f t="shared" ref="Q209:Q218" si="26">MIN(D209:O209)</f>
        <v>1.4</v>
      </c>
      <c r="R209" s="225">
        <f t="shared" si="25"/>
        <v>1.8875000000000002</v>
      </c>
      <c r="S209" s="226" t="s">
        <v>6</v>
      </c>
      <c r="T209" s="204" t="s">
        <v>6</v>
      </c>
    </row>
    <row r="210" spans="2:20" ht="24.95" customHeight="1" x14ac:dyDescent="0.2">
      <c r="B210" s="174" t="s">
        <v>41</v>
      </c>
      <c r="C210" s="175" t="s">
        <v>22</v>
      </c>
      <c r="D210" s="203">
        <v>2.8</v>
      </c>
      <c r="E210" s="203">
        <v>1.5</v>
      </c>
      <c r="F210" s="203">
        <v>1.6</v>
      </c>
      <c r="G210" s="203">
        <v>1.1000000000000001</v>
      </c>
      <c r="H210" s="203">
        <v>1.3</v>
      </c>
      <c r="I210" s="203">
        <v>1.3</v>
      </c>
      <c r="J210" s="203">
        <v>1.4</v>
      </c>
      <c r="K210" s="203">
        <v>2.4</v>
      </c>
      <c r="L210" s="203">
        <v>2.2000000000000002</v>
      </c>
      <c r="M210" s="203">
        <v>1.5</v>
      </c>
      <c r="N210" s="203">
        <v>1.5</v>
      </c>
      <c r="O210" s="203">
        <v>1.3</v>
      </c>
      <c r="P210" s="171">
        <f t="shared" si="24"/>
        <v>2.8</v>
      </c>
      <c r="Q210" s="224">
        <f>MIN(D210:O210)</f>
        <v>1.1000000000000001</v>
      </c>
      <c r="R210" s="225">
        <f t="shared" si="25"/>
        <v>1.6583333333333334</v>
      </c>
      <c r="S210" s="226"/>
      <c r="T210" s="226"/>
    </row>
    <row r="211" spans="2:20" ht="24.95" customHeight="1" x14ac:dyDescent="0.2">
      <c r="B211" s="174" t="s">
        <v>333</v>
      </c>
      <c r="C211" s="175" t="s">
        <v>22</v>
      </c>
      <c r="D211" s="227" t="s">
        <v>6</v>
      </c>
      <c r="E211" s="193">
        <v>1.4</v>
      </c>
      <c r="F211" s="193">
        <v>1.3</v>
      </c>
      <c r="G211" s="227">
        <v>1.1000000000000001</v>
      </c>
      <c r="H211" s="227">
        <v>1.1000000000000001</v>
      </c>
      <c r="I211" s="227">
        <v>1.1000000000000001</v>
      </c>
      <c r="J211" s="227">
        <v>1.4</v>
      </c>
      <c r="K211" s="227">
        <v>2.1</v>
      </c>
      <c r="L211" s="227">
        <v>2</v>
      </c>
      <c r="M211" s="227">
        <v>1.3</v>
      </c>
      <c r="N211" s="227">
        <v>1.2</v>
      </c>
      <c r="O211" s="227">
        <v>1.2</v>
      </c>
      <c r="P211" s="228">
        <f t="shared" si="24"/>
        <v>2.1</v>
      </c>
      <c r="Q211" s="229">
        <f>MIN(D211:O211)</f>
        <v>1.1000000000000001</v>
      </c>
      <c r="R211" s="230">
        <f t="shared" si="25"/>
        <v>1.3818181818181818</v>
      </c>
      <c r="S211" s="226"/>
      <c r="T211" s="226"/>
    </row>
    <row r="212" spans="2:20" ht="24.95" customHeight="1" x14ac:dyDescent="0.2">
      <c r="B212" s="174" t="s">
        <v>42</v>
      </c>
      <c r="C212" s="175" t="s">
        <v>22</v>
      </c>
      <c r="D212" s="192" t="s">
        <v>6</v>
      </c>
      <c r="E212" s="193">
        <v>3.1600000000000003E-2</v>
      </c>
      <c r="F212" s="193">
        <v>3.0800000000000001E-2</v>
      </c>
      <c r="G212" s="193">
        <v>2.76E-2</v>
      </c>
      <c r="H212" s="192">
        <v>2.81E-2</v>
      </c>
      <c r="I212" s="192">
        <v>3.1600000000000003E-2</v>
      </c>
      <c r="J212" s="192">
        <v>3.1E-2</v>
      </c>
      <c r="K212" s="192">
        <v>7.0400000000000004E-2</v>
      </c>
      <c r="L212" s="192">
        <v>6.0699999999999997E-2</v>
      </c>
      <c r="M212" s="192">
        <v>2.9899999999999999E-2</v>
      </c>
      <c r="N212" s="192">
        <v>2.8299999999999999E-2</v>
      </c>
      <c r="O212" s="192">
        <v>2.69E-2</v>
      </c>
      <c r="P212" s="163">
        <f t="shared" si="24"/>
        <v>7.0400000000000004E-2</v>
      </c>
      <c r="Q212" s="231">
        <f>MIN(D212:O212)</f>
        <v>2.69E-2</v>
      </c>
      <c r="R212" s="232">
        <f t="shared" si="25"/>
        <v>3.6081818181818173E-2</v>
      </c>
      <c r="S212" s="226"/>
      <c r="T212" s="226"/>
    </row>
    <row r="213" spans="2:20" ht="24.95" customHeight="1" x14ac:dyDescent="0.2">
      <c r="B213" s="191" t="s">
        <v>43</v>
      </c>
      <c r="C213" s="183" t="s">
        <v>334</v>
      </c>
      <c r="D213" s="182" t="s">
        <v>6</v>
      </c>
      <c r="E213" s="181">
        <v>2.2599999999999998</v>
      </c>
      <c r="F213" s="181">
        <v>2.37</v>
      </c>
      <c r="G213" s="181">
        <v>2.5099999999999998</v>
      </c>
      <c r="H213" s="181">
        <v>2.5499999999999998</v>
      </c>
      <c r="I213" s="181">
        <v>2.84</v>
      </c>
      <c r="J213" s="181">
        <v>2.2799999999999998</v>
      </c>
      <c r="K213" s="181">
        <v>3.35</v>
      </c>
      <c r="L213" s="181">
        <v>3.04</v>
      </c>
      <c r="M213" s="181">
        <v>2.2999999999999998</v>
      </c>
      <c r="N213" s="181">
        <v>2.36</v>
      </c>
      <c r="O213" s="281">
        <v>2.2400000000000002</v>
      </c>
      <c r="P213" s="171">
        <f t="shared" si="24"/>
        <v>3.35</v>
      </c>
      <c r="Q213" s="224">
        <f t="shared" si="26"/>
        <v>2.2400000000000002</v>
      </c>
      <c r="R213" s="225">
        <f t="shared" si="25"/>
        <v>2.5545454545454547</v>
      </c>
      <c r="S213" s="204" t="s">
        <v>46</v>
      </c>
      <c r="T213" s="204" t="s">
        <v>6</v>
      </c>
    </row>
    <row r="214" spans="2:20" ht="24.95" customHeight="1" x14ac:dyDescent="0.2">
      <c r="B214" s="174" t="s">
        <v>335</v>
      </c>
      <c r="C214" s="183" t="s">
        <v>22</v>
      </c>
      <c r="D214" s="167">
        <v>6.42</v>
      </c>
      <c r="E214" s="168">
        <v>7</v>
      </c>
      <c r="F214" s="168">
        <v>7.78</v>
      </c>
      <c r="G214" s="169">
        <v>7.44</v>
      </c>
      <c r="H214" s="169">
        <v>7.2</v>
      </c>
      <c r="I214" s="169">
        <v>7.2</v>
      </c>
      <c r="J214" s="169">
        <v>6.81</v>
      </c>
      <c r="K214" s="169">
        <v>6.53</v>
      </c>
      <c r="L214" s="169">
        <v>6.6</v>
      </c>
      <c r="M214" s="169">
        <v>6.62</v>
      </c>
      <c r="N214" s="169">
        <v>6.9</v>
      </c>
      <c r="O214" s="275">
        <v>6.81</v>
      </c>
      <c r="P214" s="171">
        <f t="shared" si="24"/>
        <v>7.78</v>
      </c>
      <c r="Q214" s="224">
        <f t="shared" si="26"/>
        <v>6.42</v>
      </c>
      <c r="R214" s="225">
        <f t="shared" si="25"/>
        <v>6.9425000000000017</v>
      </c>
      <c r="S214" s="204" t="s">
        <v>48</v>
      </c>
      <c r="T214" s="235" t="s">
        <v>6</v>
      </c>
    </row>
    <row r="215" spans="2:20" ht="24.95" customHeight="1" x14ac:dyDescent="0.2">
      <c r="B215" s="236" t="s">
        <v>47</v>
      </c>
      <c r="C215" s="322" t="s">
        <v>22</v>
      </c>
      <c r="D215" s="344">
        <v>1.3</v>
      </c>
      <c r="E215" s="295">
        <v>1.2</v>
      </c>
      <c r="F215" s="295">
        <v>1</v>
      </c>
      <c r="G215" s="295">
        <v>0.6</v>
      </c>
      <c r="H215" s="295">
        <v>1.5</v>
      </c>
      <c r="I215" s="295">
        <v>1.3</v>
      </c>
      <c r="J215" s="295">
        <v>0.9</v>
      </c>
      <c r="K215" s="295">
        <v>1.6</v>
      </c>
      <c r="L215" s="295">
        <v>0.6</v>
      </c>
      <c r="M215" s="295">
        <v>2.5</v>
      </c>
      <c r="N215" s="295">
        <v>1.2</v>
      </c>
      <c r="O215" s="345">
        <v>0.4</v>
      </c>
      <c r="P215" s="238">
        <f t="shared" si="24"/>
        <v>2.5</v>
      </c>
      <c r="Q215" s="302">
        <f t="shared" si="26"/>
        <v>0.4</v>
      </c>
      <c r="R215" s="303">
        <f t="shared" si="25"/>
        <v>1.175</v>
      </c>
      <c r="S215" s="235" t="s">
        <v>51</v>
      </c>
      <c r="T215" s="235" t="s">
        <v>6</v>
      </c>
    </row>
    <row r="216" spans="2:20" ht="24.95" customHeight="1" x14ac:dyDescent="0.2">
      <c r="B216" s="236" t="s">
        <v>336</v>
      </c>
      <c r="C216" s="183" t="s">
        <v>50</v>
      </c>
      <c r="D216" s="344">
        <v>1600</v>
      </c>
      <c r="E216" s="295">
        <v>540</v>
      </c>
      <c r="F216" s="295">
        <v>130</v>
      </c>
      <c r="G216" s="295">
        <v>240</v>
      </c>
      <c r="H216" s="295">
        <v>920.8</v>
      </c>
      <c r="I216" s="295">
        <v>1203.3</v>
      </c>
      <c r="J216" s="295">
        <v>1119.9000000000001</v>
      </c>
      <c r="K216" s="295">
        <v>2419.6</v>
      </c>
      <c r="L216" s="295">
        <v>2419.6</v>
      </c>
      <c r="M216" s="295">
        <v>1046</v>
      </c>
      <c r="N216" s="295">
        <v>1203.3</v>
      </c>
      <c r="O216" s="345">
        <v>816.4</v>
      </c>
      <c r="P216" s="238">
        <f t="shared" si="24"/>
        <v>2419.6</v>
      </c>
      <c r="Q216" s="302">
        <f t="shared" si="26"/>
        <v>130</v>
      </c>
      <c r="R216" s="303">
        <f t="shared" si="25"/>
        <v>1138.2416666666666</v>
      </c>
      <c r="S216" s="235" t="s">
        <v>53</v>
      </c>
      <c r="T216" s="241" t="s">
        <v>7</v>
      </c>
    </row>
    <row r="217" spans="2:20" ht="24.95" customHeight="1" x14ac:dyDescent="0.2">
      <c r="B217" s="236" t="s">
        <v>338</v>
      </c>
      <c r="C217" s="175" t="s">
        <v>50</v>
      </c>
      <c r="D217" s="237">
        <v>350</v>
      </c>
      <c r="E217" s="237">
        <v>79</v>
      </c>
      <c r="F217" s="237">
        <v>130</v>
      </c>
      <c r="G217" s="237">
        <v>33</v>
      </c>
      <c r="H217" s="237">
        <v>63.1</v>
      </c>
      <c r="I217" s="237">
        <v>25.6</v>
      </c>
      <c r="J217" s="237">
        <v>42</v>
      </c>
      <c r="K217" s="237">
        <v>2419.6</v>
      </c>
      <c r="L217" s="237">
        <v>68.3</v>
      </c>
      <c r="M217" s="237">
        <v>185</v>
      </c>
      <c r="N217" s="237">
        <v>148.30000000000001</v>
      </c>
      <c r="O217" s="237">
        <v>101.2</v>
      </c>
      <c r="P217" s="238">
        <f t="shared" si="24"/>
        <v>2419.6</v>
      </c>
      <c r="Q217" s="363">
        <f>MIN(D217:O217)</f>
        <v>25.6</v>
      </c>
      <c r="R217" s="240">
        <f t="shared" si="25"/>
        <v>303.75833333333338</v>
      </c>
      <c r="S217" s="242"/>
      <c r="T217" s="242"/>
    </row>
    <row r="218" spans="2:20" ht="24.95" customHeight="1" x14ac:dyDescent="0.2">
      <c r="B218" s="185" t="s">
        <v>345</v>
      </c>
      <c r="C218" s="186" t="s">
        <v>346</v>
      </c>
      <c r="D218" s="344">
        <v>16000</v>
      </c>
      <c r="E218" s="295">
        <v>20400</v>
      </c>
      <c r="F218" s="295">
        <v>7800</v>
      </c>
      <c r="G218" s="295">
        <v>7800</v>
      </c>
      <c r="H218" s="295">
        <v>10400</v>
      </c>
      <c r="I218" s="295">
        <v>38800</v>
      </c>
      <c r="J218" s="295">
        <v>11600</v>
      </c>
      <c r="K218" s="295">
        <v>18200</v>
      </c>
      <c r="L218" s="295">
        <v>9200</v>
      </c>
      <c r="M218" s="295">
        <v>27600</v>
      </c>
      <c r="N218" s="295">
        <v>17200</v>
      </c>
      <c r="O218" s="345">
        <v>23200</v>
      </c>
      <c r="P218" s="296">
        <f t="shared" si="24"/>
        <v>38800</v>
      </c>
      <c r="Q218" s="297">
        <f t="shared" si="26"/>
        <v>7800</v>
      </c>
      <c r="R218" s="298">
        <f t="shared" si="25"/>
        <v>17350</v>
      </c>
      <c r="S218" s="347" t="s">
        <v>7</v>
      </c>
      <c r="T218" s="292" t="s">
        <v>7</v>
      </c>
    </row>
    <row r="219" spans="2:20" ht="24.95" customHeight="1" x14ac:dyDescent="0.2">
      <c r="B219" s="185" t="s">
        <v>55</v>
      </c>
      <c r="C219" s="186" t="s">
        <v>346</v>
      </c>
      <c r="D219" s="348">
        <v>11200</v>
      </c>
      <c r="E219" s="349">
        <v>12400</v>
      </c>
      <c r="F219" s="349">
        <v>6600</v>
      </c>
      <c r="G219" s="349">
        <v>4400</v>
      </c>
      <c r="H219" s="349">
        <v>7200</v>
      </c>
      <c r="I219" s="349">
        <v>28800</v>
      </c>
      <c r="J219" s="349">
        <v>10400</v>
      </c>
      <c r="K219" s="349">
        <v>11600</v>
      </c>
      <c r="L219" s="349">
        <v>5600</v>
      </c>
      <c r="M219" s="349">
        <v>18400</v>
      </c>
      <c r="N219" s="349">
        <v>14000</v>
      </c>
      <c r="O219" s="350">
        <v>17600</v>
      </c>
      <c r="P219" s="296">
        <f t="shared" si="24"/>
        <v>28800</v>
      </c>
      <c r="Q219" s="297">
        <f>MIN(D219:O219)</f>
        <v>4400</v>
      </c>
      <c r="R219" s="298">
        <f t="shared" si="25"/>
        <v>12350</v>
      </c>
      <c r="S219" s="292" t="s">
        <v>7</v>
      </c>
      <c r="T219" s="299" t="s">
        <v>7</v>
      </c>
    </row>
    <row r="220" spans="2:20" ht="24.95" customHeight="1" x14ac:dyDescent="0.2">
      <c r="B220" s="185" t="s">
        <v>56</v>
      </c>
      <c r="C220" s="300" t="s">
        <v>57</v>
      </c>
      <c r="D220" s="351">
        <v>27.04</v>
      </c>
      <c r="E220" s="351">
        <v>6.95</v>
      </c>
      <c r="F220" s="291">
        <v>5.8</v>
      </c>
      <c r="G220" s="291">
        <v>3.07</v>
      </c>
      <c r="H220" s="291">
        <v>1.59</v>
      </c>
      <c r="I220" s="291">
        <v>1.56</v>
      </c>
      <c r="J220" s="291">
        <v>11.7</v>
      </c>
      <c r="K220" s="291">
        <v>17.7</v>
      </c>
      <c r="L220" s="291">
        <v>16.16</v>
      </c>
      <c r="M220" s="291">
        <v>3.48</v>
      </c>
      <c r="N220" s="291">
        <v>1.91</v>
      </c>
      <c r="O220" s="301">
        <v>1.83</v>
      </c>
      <c r="P220" s="238">
        <f>MAX(D220:O220)</f>
        <v>27.04</v>
      </c>
      <c r="Q220" s="302">
        <f>MIN(D220:O220)</f>
        <v>1.56</v>
      </c>
      <c r="R220" s="303">
        <f>AVERAGE(D220:O220)</f>
        <v>8.2324999999999999</v>
      </c>
      <c r="S220" s="292" t="s">
        <v>7</v>
      </c>
      <c r="T220" s="292" t="s">
        <v>7</v>
      </c>
    </row>
    <row r="221" spans="2:20" ht="24.95" customHeight="1" thickBot="1" x14ac:dyDescent="0.25">
      <c r="B221" s="236" t="s">
        <v>58</v>
      </c>
      <c r="C221" s="217" t="s">
        <v>339</v>
      </c>
      <c r="D221" s="182">
        <v>2.0699999999999998</v>
      </c>
      <c r="E221" s="181">
        <v>1.2</v>
      </c>
      <c r="F221" s="181">
        <v>1.97</v>
      </c>
      <c r="G221" s="305">
        <v>2.0499999999999998</v>
      </c>
      <c r="H221" s="305">
        <v>1.87</v>
      </c>
      <c r="I221" s="305">
        <v>2.97</v>
      </c>
      <c r="J221" s="305">
        <v>5.39</v>
      </c>
      <c r="K221" s="305">
        <v>2.8</v>
      </c>
      <c r="L221" s="305">
        <v>2.1</v>
      </c>
      <c r="M221" s="305">
        <v>2.77</v>
      </c>
      <c r="N221" s="305">
        <v>0.71</v>
      </c>
      <c r="O221" s="306">
        <v>1.59</v>
      </c>
      <c r="P221" s="249">
        <f t="shared" si="24"/>
        <v>5.39</v>
      </c>
      <c r="Q221" s="250">
        <f>MIN(D221:O221)</f>
        <v>0.71</v>
      </c>
      <c r="R221" s="165">
        <f t="shared" si="25"/>
        <v>2.2908333333333335</v>
      </c>
      <c r="S221" s="248" t="s">
        <v>6</v>
      </c>
      <c r="T221" s="539" t="s">
        <v>6</v>
      </c>
    </row>
    <row r="222" spans="2:20" ht="24.95" customHeight="1" x14ac:dyDescent="0.2">
      <c r="B222" s="261" t="s">
        <v>340</v>
      </c>
      <c r="C222" s="262"/>
      <c r="D222" s="262"/>
      <c r="E222" s="262"/>
      <c r="F222" s="262"/>
      <c r="G222" s="262"/>
      <c r="H222" s="262"/>
      <c r="I222" s="262"/>
      <c r="J222" s="262"/>
      <c r="K222" s="262"/>
      <c r="L222" s="262"/>
      <c r="M222" s="262"/>
      <c r="N222" s="262"/>
      <c r="O222" s="262"/>
      <c r="P222" s="262"/>
      <c r="Q222" s="262"/>
      <c r="R222" s="262"/>
      <c r="S222" s="262"/>
    </row>
    <row r="223" spans="2:20" ht="24.95" customHeight="1" x14ac:dyDescent="0.2">
      <c r="B223" s="138" t="s">
        <v>341</v>
      </c>
    </row>
    <row r="224" spans="2:20" ht="24.95" customHeight="1" x14ac:dyDescent="0.2">
      <c r="B224" s="383"/>
    </row>
  </sheetData>
  <protectedRanges>
    <protectedRange sqref="F40:I41 K40:K41" name="Range1_1"/>
    <protectedRange sqref="G51:M52 D51:E52" name="Range1_2_13"/>
    <protectedRange sqref="N40:N41" name="Range1_7"/>
    <protectedRange sqref="N51:N52" name="Range1_2_9"/>
    <protectedRange sqref="O40:O41" name="Range1_8"/>
    <protectedRange sqref="O51:O52" name="Range1_2_10"/>
    <protectedRange sqref="E106:E107 D108" name="Range1_2_8"/>
    <protectedRange sqref="G108" name="Range1_2_9_1"/>
    <protectedRange sqref="H108:I108" name="Range1_2_10_1"/>
    <protectedRange sqref="E108" name="Range1_2_1_1"/>
    <protectedRange sqref="K108" name="Range1_2_11"/>
    <protectedRange sqref="L108:M108" name="Range1_2_12"/>
    <protectedRange sqref="N108" name="Range1_2_13_1"/>
    <protectedRange sqref="O108" name="Range1_2_15"/>
    <protectedRange sqref="D164:E165" name="Range1_2_8_1"/>
    <protectedRange sqref="G164:G165" name="Range1_2_9_2"/>
    <protectedRange sqref="H164:I165" name="Range1_2_10_2"/>
    <protectedRange sqref="J164:J165" name="Range1_2_11_1"/>
    <protectedRange sqref="K164:K165" name="Range1_2_12_1"/>
    <protectedRange sqref="L164:M165" name="Range1_2_13_2"/>
    <protectedRange sqref="N164:N165" name="Range1_2_14"/>
    <protectedRange sqref="O164:O165" name="Range1_2_15_1"/>
    <protectedRange sqref="D221:E221" name="Range1_2_9_3"/>
    <protectedRange sqref="G221" name="Range1_2_10_3"/>
    <protectedRange sqref="H221:I221" name="Range1_2_11_2"/>
    <protectedRange sqref="J221" name="Range1_2_12_2"/>
    <protectedRange sqref="K221" name="Range1_2_13_3"/>
    <protectedRange sqref="L221" name="Range1_2_14_1"/>
    <protectedRange sqref="M221" name="Range1_2_15_2"/>
    <protectedRange sqref="N221" name="Range1_2_16"/>
    <protectedRange sqref="O221" name="Range1_2_17"/>
    <protectedRange sqref="D40:E41" name="Range1_1_1"/>
  </protectedRanges>
  <dataValidations count="1">
    <dataValidation type="decimal" allowBlank="1" showInputMessage="1" errorTitle="ข้อมูลผิดพลาด" error="โปรดลงข้อมูลให้ถุกต้องเนื่องจากข้อมูลปี พ.ศ.2551 มีค่าระหว่าง 60-90" promptTitle="โคลิฟอร์มแบคทีเรีย" prompt="ลงข้อมูลค่าโคลิฟอร์มแบคทีเรีย" sqref="D164:D165 IZ164:IZ165 SV164:SV165 ACR164:ACR165 AMN164:AMN165 AWJ164:AWJ165 BGF164:BGF165 BQB164:BQB165 BZX164:BZX165 CJT164:CJT165 CTP164:CTP165 DDL164:DDL165 DNH164:DNH165 DXD164:DXD165 EGZ164:EGZ165 EQV164:EQV165 FAR164:FAR165 FKN164:FKN165 FUJ164:FUJ165 GEF164:GEF165 GOB164:GOB165 GXX164:GXX165 HHT164:HHT165 HRP164:HRP165 IBL164:IBL165 ILH164:ILH165 IVD164:IVD165 JEZ164:JEZ165 JOV164:JOV165 JYR164:JYR165 KIN164:KIN165 KSJ164:KSJ165 LCF164:LCF165 LMB164:LMB165 LVX164:LVX165 MFT164:MFT165 MPP164:MPP165 MZL164:MZL165 NJH164:NJH165 NTD164:NTD165 OCZ164:OCZ165 OMV164:OMV165 OWR164:OWR165 PGN164:PGN165 PQJ164:PQJ165 QAF164:QAF165 QKB164:QKB165 QTX164:QTX165 RDT164:RDT165 RNP164:RNP165 RXL164:RXL165 SHH164:SHH165 SRD164:SRD165 TAZ164:TAZ165 TKV164:TKV165 TUR164:TUR165 UEN164:UEN165 UOJ164:UOJ165 UYF164:UYF165 VIB164:VIB165 VRX164:VRX165 WBT164:WBT165 WLP164:WLP165 WVL164:WVL165 D65697:D65698 IZ65697:IZ65698 SV65697:SV65698 ACR65697:ACR65698 AMN65697:AMN65698 AWJ65697:AWJ65698 BGF65697:BGF65698 BQB65697:BQB65698 BZX65697:BZX65698 CJT65697:CJT65698 CTP65697:CTP65698 DDL65697:DDL65698 DNH65697:DNH65698 DXD65697:DXD65698 EGZ65697:EGZ65698 EQV65697:EQV65698 FAR65697:FAR65698 FKN65697:FKN65698 FUJ65697:FUJ65698 GEF65697:GEF65698 GOB65697:GOB65698 GXX65697:GXX65698 HHT65697:HHT65698 HRP65697:HRP65698 IBL65697:IBL65698 ILH65697:ILH65698 IVD65697:IVD65698 JEZ65697:JEZ65698 JOV65697:JOV65698 JYR65697:JYR65698 KIN65697:KIN65698 KSJ65697:KSJ65698 LCF65697:LCF65698 LMB65697:LMB65698 LVX65697:LVX65698 MFT65697:MFT65698 MPP65697:MPP65698 MZL65697:MZL65698 NJH65697:NJH65698 NTD65697:NTD65698 OCZ65697:OCZ65698 OMV65697:OMV65698 OWR65697:OWR65698 PGN65697:PGN65698 PQJ65697:PQJ65698 QAF65697:QAF65698 QKB65697:QKB65698 QTX65697:QTX65698 RDT65697:RDT65698 RNP65697:RNP65698 RXL65697:RXL65698 SHH65697:SHH65698 SRD65697:SRD65698 TAZ65697:TAZ65698 TKV65697:TKV65698 TUR65697:TUR65698 UEN65697:UEN65698 UOJ65697:UOJ65698 UYF65697:UYF65698 VIB65697:VIB65698 VRX65697:VRX65698 WBT65697:WBT65698 WLP65697:WLP65698 WVL65697:WVL65698 D131233:D131234 IZ131233:IZ131234 SV131233:SV131234 ACR131233:ACR131234 AMN131233:AMN131234 AWJ131233:AWJ131234 BGF131233:BGF131234 BQB131233:BQB131234 BZX131233:BZX131234 CJT131233:CJT131234 CTP131233:CTP131234 DDL131233:DDL131234 DNH131233:DNH131234 DXD131233:DXD131234 EGZ131233:EGZ131234 EQV131233:EQV131234 FAR131233:FAR131234 FKN131233:FKN131234 FUJ131233:FUJ131234 GEF131233:GEF131234 GOB131233:GOB131234 GXX131233:GXX131234 HHT131233:HHT131234 HRP131233:HRP131234 IBL131233:IBL131234 ILH131233:ILH131234 IVD131233:IVD131234 JEZ131233:JEZ131234 JOV131233:JOV131234 JYR131233:JYR131234 KIN131233:KIN131234 KSJ131233:KSJ131234 LCF131233:LCF131234 LMB131233:LMB131234 LVX131233:LVX131234 MFT131233:MFT131234 MPP131233:MPP131234 MZL131233:MZL131234 NJH131233:NJH131234 NTD131233:NTD131234 OCZ131233:OCZ131234 OMV131233:OMV131234 OWR131233:OWR131234 PGN131233:PGN131234 PQJ131233:PQJ131234 QAF131233:QAF131234 QKB131233:QKB131234 QTX131233:QTX131234 RDT131233:RDT131234 RNP131233:RNP131234 RXL131233:RXL131234 SHH131233:SHH131234 SRD131233:SRD131234 TAZ131233:TAZ131234 TKV131233:TKV131234 TUR131233:TUR131234 UEN131233:UEN131234 UOJ131233:UOJ131234 UYF131233:UYF131234 VIB131233:VIB131234 VRX131233:VRX131234 WBT131233:WBT131234 WLP131233:WLP131234 WVL131233:WVL131234 D196769:D196770 IZ196769:IZ196770 SV196769:SV196770 ACR196769:ACR196770 AMN196769:AMN196770 AWJ196769:AWJ196770 BGF196769:BGF196770 BQB196769:BQB196770 BZX196769:BZX196770 CJT196769:CJT196770 CTP196769:CTP196770 DDL196769:DDL196770 DNH196769:DNH196770 DXD196769:DXD196770 EGZ196769:EGZ196770 EQV196769:EQV196770 FAR196769:FAR196770 FKN196769:FKN196770 FUJ196769:FUJ196770 GEF196769:GEF196770 GOB196769:GOB196770 GXX196769:GXX196770 HHT196769:HHT196770 HRP196769:HRP196770 IBL196769:IBL196770 ILH196769:ILH196770 IVD196769:IVD196770 JEZ196769:JEZ196770 JOV196769:JOV196770 JYR196769:JYR196770 KIN196769:KIN196770 KSJ196769:KSJ196770 LCF196769:LCF196770 LMB196769:LMB196770 LVX196769:LVX196770 MFT196769:MFT196770 MPP196769:MPP196770 MZL196769:MZL196770 NJH196769:NJH196770 NTD196769:NTD196770 OCZ196769:OCZ196770 OMV196769:OMV196770 OWR196769:OWR196770 PGN196769:PGN196770 PQJ196769:PQJ196770 QAF196769:QAF196770 QKB196769:QKB196770 QTX196769:QTX196770 RDT196769:RDT196770 RNP196769:RNP196770 RXL196769:RXL196770 SHH196769:SHH196770 SRD196769:SRD196770 TAZ196769:TAZ196770 TKV196769:TKV196770 TUR196769:TUR196770 UEN196769:UEN196770 UOJ196769:UOJ196770 UYF196769:UYF196770 VIB196769:VIB196770 VRX196769:VRX196770 WBT196769:WBT196770 WLP196769:WLP196770 WVL196769:WVL196770 D262305:D262306 IZ262305:IZ262306 SV262305:SV262306 ACR262305:ACR262306 AMN262305:AMN262306 AWJ262305:AWJ262306 BGF262305:BGF262306 BQB262305:BQB262306 BZX262305:BZX262306 CJT262305:CJT262306 CTP262305:CTP262306 DDL262305:DDL262306 DNH262305:DNH262306 DXD262305:DXD262306 EGZ262305:EGZ262306 EQV262305:EQV262306 FAR262305:FAR262306 FKN262305:FKN262306 FUJ262305:FUJ262306 GEF262305:GEF262306 GOB262305:GOB262306 GXX262305:GXX262306 HHT262305:HHT262306 HRP262305:HRP262306 IBL262305:IBL262306 ILH262305:ILH262306 IVD262305:IVD262306 JEZ262305:JEZ262306 JOV262305:JOV262306 JYR262305:JYR262306 KIN262305:KIN262306 KSJ262305:KSJ262306 LCF262305:LCF262306 LMB262305:LMB262306 LVX262305:LVX262306 MFT262305:MFT262306 MPP262305:MPP262306 MZL262305:MZL262306 NJH262305:NJH262306 NTD262305:NTD262306 OCZ262305:OCZ262306 OMV262305:OMV262306 OWR262305:OWR262306 PGN262305:PGN262306 PQJ262305:PQJ262306 QAF262305:QAF262306 QKB262305:QKB262306 QTX262305:QTX262306 RDT262305:RDT262306 RNP262305:RNP262306 RXL262305:RXL262306 SHH262305:SHH262306 SRD262305:SRD262306 TAZ262305:TAZ262306 TKV262305:TKV262306 TUR262305:TUR262306 UEN262305:UEN262306 UOJ262305:UOJ262306 UYF262305:UYF262306 VIB262305:VIB262306 VRX262305:VRX262306 WBT262305:WBT262306 WLP262305:WLP262306 WVL262305:WVL262306 D327841:D327842 IZ327841:IZ327842 SV327841:SV327842 ACR327841:ACR327842 AMN327841:AMN327842 AWJ327841:AWJ327842 BGF327841:BGF327842 BQB327841:BQB327842 BZX327841:BZX327842 CJT327841:CJT327842 CTP327841:CTP327842 DDL327841:DDL327842 DNH327841:DNH327842 DXD327841:DXD327842 EGZ327841:EGZ327842 EQV327841:EQV327842 FAR327841:FAR327842 FKN327841:FKN327842 FUJ327841:FUJ327842 GEF327841:GEF327842 GOB327841:GOB327842 GXX327841:GXX327842 HHT327841:HHT327842 HRP327841:HRP327842 IBL327841:IBL327842 ILH327841:ILH327842 IVD327841:IVD327842 JEZ327841:JEZ327842 JOV327841:JOV327842 JYR327841:JYR327842 KIN327841:KIN327842 KSJ327841:KSJ327842 LCF327841:LCF327842 LMB327841:LMB327842 LVX327841:LVX327842 MFT327841:MFT327842 MPP327841:MPP327842 MZL327841:MZL327842 NJH327841:NJH327842 NTD327841:NTD327842 OCZ327841:OCZ327842 OMV327841:OMV327842 OWR327841:OWR327842 PGN327841:PGN327842 PQJ327841:PQJ327842 QAF327841:QAF327842 QKB327841:QKB327842 QTX327841:QTX327842 RDT327841:RDT327842 RNP327841:RNP327842 RXL327841:RXL327842 SHH327841:SHH327842 SRD327841:SRD327842 TAZ327841:TAZ327842 TKV327841:TKV327842 TUR327841:TUR327842 UEN327841:UEN327842 UOJ327841:UOJ327842 UYF327841:UYF327842 VIB327841:VIB327842 VRX327841:VRX327842 WBT327841:WBT327842 WLP327841:WLP327842 WVL327841:WVL327842 D393377:D393378 IZ393377:IZ393378 SV393377:SV393378 ACR393377:ACR393378 AMN393377:AMN393378 AWJ393377:AWJ393378 BGF393377:BGF393378 BQB393377:BQB393378 BZX393377:BZX393378 CJT393377:CJT393378 CTP393377:CTP393378 DDL393377:DDL393378 DNH393377:DNH393378 DXD393377:DXD393378 EGZ393377:EGZ393378 EQV393377:EQV393378 FAR393377:FAR393378 FKN393377:FKN393378 FUJ393377:FUJ393378 GEF393377:GEF393378 GOB393377:GOB393378 GXX393377:GXX393378 HHT393377:HHT393378 HRP393377:HRP393378 IBL393377:IBL393378 ILH393377:ILH393378 IVD393377:IVD393378 JEZ393377:JEZ393378 JOV393377:JOV393378 JYR393377:JYR393378 KIN393377:KIN393378 KSJ393377:KSJ393378 LCF393377:LCF393378 LMB393377:LMB393378 LVX393377:LVX393378 MFT393377:MFT393378 MPP393377:MPP393378 MZL393377:MZL393378 NJH393377:NJH393378 NTD393377:NTD393378 OCZ393377:OCZ393378 OMV393377:OMV393378 OWR393377:OWR393378 PGN393377:PGN393378 PQJ393377:PQJ393378 QAF393377:QAF393378 QKB393377:QKB393378 QTX393377:QTX393378 RDT393377:RDT393378 RNP393377:RNP393378 RXL393377:RXL393378 SHH393377:SHH393378 SRD393377:SRD393378 TAZ393377:TAZ393378 TKV393377:TKV393378 TUR393377:TUR393378 UEN393377:UEN393378 UOJ393377:UOJ393378 UYF393377:UYF393378 VIB393377:VIB393378 VRX393377:VRX393378 WBT393377:WBT393378 WLP393377:WLP393378 WVL393377:WVL393378 D458913:D458914 IZ458913:IZ458914 SV458913:SV458914 ACR458913:ACR458914 AMN458913:AMN458914 AWJ458913:AWJ458914 BGF458913:BGF458914 BQB458913:BQB458914 BZX458913:BZX458914 CJT458913:CJT458914 CTP458913:CTP458914 DDL458913:DDL458914 DNH458913:DNH458914 DXD458913:DXD458914 EGZ458913:EGZ458914 EQV458913:EQV458914 FAR458913:FAR458914 FKN458913:FKN458914 FUJ458913:FUJ458914 GEF458913:GEF458914 GOB458913:GOB458914 GXX458913:GXX458914 HHT458913:HHT458914 HRP458913:HRP458914 IBL458913:IBL458914 ILH458913:ILH458914 IVD458913:IVD458914 JEZ458913:JEZ458914 JOV458913:JOV458914 JYR458913:JYR458914 KIN458913:KIN458914 KSJ458913:KSJ458914 LCF458913:LCF458914 LMB458913:LMB458914 LVX458913:LVX458914 MFT458913:MFT458914 MPP458913:MPP458914 MZL458913:MZL458914 NJH458913:NJH458914 NTD458913:NTD458914 OCZ458913:OCZ458914 OMV458913:OMV458914 OWR458913:OWR458914 PGN458913:PGN458914 PQJ458913:PQJ458914 QAF458913:QAF458914 QKB458913:QKB458914 QTX458913:QTX458914 RDT458913:RDT458914 RNP458913:RNP458914 RXL458913:RXL458914 SHH458913:SHH458914 SRD458913:SRD458914 TAZ458913:TAZ458914 TKV458913:TKV458914 TUR458913:TUR458914 UEN458913:UEN458914 UOJ458913:UOJ458914 UYF458913:UYF458914 VIB458913:VIB458914 VRX458913:VRX458914 WBT458913:WBT458914 WLP458913:WLP458914 WVL458913:WVL458914 D524449:D524450 IZ524449:IZ524450 SV524449:SV524450 ACR524449:ACR524450 AMN524449:AMN524450 AWJ524449:AWJ524450 BGF524449:BGF524450 BQB524449:BQB524450 BZX524449:BZX524450 CJT524449:CJT524450 CTP524449:CTP524450 DDL524449:DDL524450 DNH524449:DNH524450 DXD524449:DXD524450 EGZ524449:EGZ524450 EQV524449:EQV524450 FAR524449:FAR524450 FKN524449:FKN524450 FUJ524449:FUJ524450 GEF524449:GEF524450 GOB524449:GOB524450 GXX524449:GXX524450 HHT524449:HHT524450 HRP524449:HRP524450 IBL524449:IBL524450 ILH524449:ILH524450 IVD524449:IVD524450 JEZ524449:JEZ524450 JOV524449:JOV524450 JYR524449:JYR524450 KIN524449:KIN524450 KSJ524449:KSJ524450 LCF524449:LCF524450 LMB524449:LMB524450 LVX524449:LVX524450 MFT524449:MFT524450 MPP524449:MPP524450 MZL524449:MZL524450 NJH524449:NJH524450 NTD524449:NTD524450 OCZ524449:OCZ524450 OMV524449:OMV524450 OWR524449:OWR524450 PGN524449:PGN524450 PQJ524449:PQJ524450 QAF524449:QAF524450 QKB524449:QKB524450 QTX524449:QTX524450 RDT524449:RDT524450 RNP524449:RNP524450 RXL524449:RXL524450 SHH524449:SHH524450 SRD524449:SRD524450 TAZ524449:TAZ524450 TKV524449:TKV524450 TUR524449:TUR524450 UEN524449:UEN524450 UOJ524449:UOJ524450 UYF524449:UYF524450 VIB524449:VIB524450 VRX524449:VRX524450 WBT524449:WBT524450 WLP524449:WLP524450 WVL524449:WVL524450 D589985:D589986 IZ589985:IZ589986 SV589985:SV589986 ACR589985:ACR589986 AMN589985:AMN589986 AWJ589985:AWJ589986 BGF589985:BGF589986 BQB589985:BQB589986 BZX589985:BZX589986 CJT589985:CJT589986 CTP589985:CTP589986 DDL589985:DDL589986 DNH589985:DNH589986 DXD589985:DXD589986 EGZ589985:EGZ589986 EQV589985:EQV589986 FAR589985:FAR589986 FKN589985:FKN589986 FUJ589985:FUJ589986 GEF589985:GEF589986 GOB589985:GOB589986 GXX589985:GXX589986 HHT589985:HHT589986 HRP589985:HRP589986 IBL589985:IBL589986 ILH589985:ILH589986 IVD589985:IVD589986 JEZ589985:JEZ589986 JOV589985:JOV589986 JYR589985:JYR589986 KIN589985:KIN589986 KSJ589985:KSJ589986 LCF589985:LCF589986 LMB589985:LMB589986 LVX589985:LVX589986 MFT589985:MFT589986 MPP589985:MPP589986 MZL589985:MZL589986 NJH589985:NJH589986 NTD589985:NTD589986 OCZ589985:OCZ589986 OMV589985:OMV589986 OWR589985:OWR589986 PGN589985:PGN589986 PQJ589985:PQJ589986 QAF589985:QAF589986 QKB589985:QKB589986 QTX589985:QTX589986 RDT589985:RDT589986 RNP589985:RNP589986 RXL589985:RXL589986 SHH589985:SHH589986 SRD589985:SRD589986 TAZ589985:TAZ589986 TKV589985:TKV589986 TUR589985:TUR589986 UEN589985:UEN589986 UOJ589985:UOJ589986 UYF589985:UYF589986 VIB589985:VIB589986 VRX589985:VRX589986 WBT589985:WBT589986 WLP589985:WLP589986 WVL589985:WVL589986 D655521:D655522 IZ655521:IZ655522 SV655521:SV655522 ACR655521:ACR655522 AMN655521:AMN655522 AWJ655521:AWJ655522 BGF655521:BGF655522 BQB655521:BQB655522 BZX655521:BZX655522 CJT655521:CJT655522 CTP655521:CTP655522 DDL655521:DDL655522 DNH655521:DNH655522 DXD655521:DXD655522 EGZ655521:EGZ655522 EQV655521:EQV655522 FAR655521:FAR655522 FKN655521:FKN655522 FUJ655521:FUJ655522 GEF655521:GEF655522 GOB655521:GOB655522 GXX655521:GXX655522 HHT655521:HHT655522 HRP655521:HRP655522 IBL655521:IBL655522 ILH655521:ILH655522 IVD655521:IVD655522 JEZ655521:JEZ655522 JOV655521:JOV655522 JYR655521:JYR655522 KIN655521:KIN655522 KSJ655521:KSJ655522 LCF655521:LCF655522 LMB655521:LMB655522 LVX655521:LVX655522 MFT655521:MFT655522 MPP655521:MPP655522 MZL655521:MZL655522 NJH655521:NJH655522 NTD655521:NTD655522 OCZ655521:OCZ655522 OMV655521:OMV655522 OWR655521:OWR655522 PGN655521:PGN655522 PQJ655521:PQJ655522 QAF655521:QAF655522 QKB655521:QKB655522 QTX655521:QTX655522 RDT655521:RDT655522 RNP655521:RNP655522 RXL655521:RXL655522 SHH655521:SHH655522 SRD655521:SRD655522 TAZ655521:TAZ655522 TKV655521:TKV655522 TUR655521:TUR655522 UEN655521:UEN655522 UOJ655521:UOJ655522 UYF655521:UYF655522 VIB655521:VIB655522 VRX655521:VRX655522 WBT655521:WBT655522 WLP655521:WLP655522 WVL655521:WVL655522 D721057:D721058 IZ721057:IZ721058 SV721057:SV721058 ACR721057:ACR721058 AMN721057:AMN721058 AWJ721057:AWJ721058 BGF721057:BGF721058 BQB721057:BQB721058 BZX721057:BZX721058 CJT721057:CJT721058 CTP721057:CTP721058 DDL721057:DDL721058 DNH721057:DNH721058 DXD721057:DXD721058 EGZ721057:EGZ721058 EQV721057:EQV721058 FAR721057:FAR721058 FKN721057:FKN721058 FUJ721057:FUJ721058 GEF721057:GEF721058 GOB721057:GOB721058 GXX721057:GXX721058 HHT721057:HHT721058 HRP721057:HRP721058 IBL721057:IBL721058 ILH721057:ILH721058 IVD721057:IVD721058 JEZ721057:JEZ721058 JOV721057:JOV721058 JYR721057:JYR721058 KIN721057:KIN721058 KSJ721057:KSJ721058 LCF721057:LCF721058 LMB721057:LMB721058 LVX721057:LVX721058 MFT721057:MFT721058 MPP721057:MPP721058 MZL721057:MZL721058 NJH721057:NJH721058 NTD721057:NTD721058 OCZ721057:OCZ721058 OMV721057:OMV721058 OWR721057:OWR721058 PGN721057:PGN721058 PQJ721057:PQJ721058 QAF721057:QAF721058 QKB721057:QKB721058 QTX721057:QTX721058 RDT721057:RDT721058 RNP721057:RNP721058 RXL721057:RXL721058 SHH721057:SHH721058 SRD721057:SRD721058 TAZ721057:TAZ721058 TKV721057:TKV721058 TUR721057:TUR721058 UEN721057:UEN721058 UOJ721057:UOJ721058 UYF721057:UYF721058 VIB721057:VIB721058 VRX721057:VRX721058 WBT721057:WBT721058 WLP721057:WLP721058 WVL721057:WVL721058 D786593:D786594 IZ786593:IZ786594 SV786593:SV786594 ACR786593:ACR786594 AMN786593:AMN786594 AWJ786593:AWJ786594 BGF786593:BGF786594 BQB786593:BQB786594 BZX786593:BZX786594 CJT786593:CJT786594 CTP786593:CTP786594 DDL786593:DDL786594 DNH786593:DNH786594 DXD786593:DXD786594 EGZ786593:EGZ786594 EQV786593:EQV786594 FAR786593:FAR786594 FKN786593:FKN786594 FUJ786593:FUJ786594 GEF786593:GEF786594 GOB786593:GOB786594 GXX786593:GXX786594 HHT786593:HHT786594 HRP786593:HRP786594 IBL786593:IBL786594 ILH786593:ILH786594 IVD786593:IVD786594 JEZ786593:JEZ786594 JOV786593:JOV786594 JYR786593:JYR786594 KIN786593:KIN786594 KSJ786593:KSJ786594 LCF786593:LCF786594 LMB786593:LMB786594 LVX786593:LVX786594 MFT786593:MFT786594 MPP786593:MPP786594 MZL786593:MZL786594 NJH786593:NJH786594 NTD786593:NTD786594 OCZ786593:OCZ786594 OMV786593:OMV786594 OWR786593:OWR786594 PGN786593:PGN786594 PQJ786593:PQJ786594 QAF786593:QAF786594 QKB786593:QKB786594 QTX786593:QTX786594 RDT786593:RDT786594 RNP786593:RNP786594 RXL786593:RXL786594 SHH786593:SHH786594 SRD786593:SRD786594 TAZ786593:TAZ786594 TKV786593:TKV786594 TUR786593:TUR786594 UEN786593:UEN786594 UOJ786593:UOJ786594 UYF786593:UYF786594 VIB786593:VIB786594 VRX786593:VRX786594 WBT786593:WBT786594 WLP786593:WLP786594 WVL786593:WVL786594 D852129:D852130 IZ852129:IZ852130 SV852129:SV852130 ACR852129:ACR852130 AMN852129:AMN852130 AWJ852129:AWJ852130 BGF852129:BGF852130 BQB852129:BQB852130 BZX852129:BZX852130 CJT852129:CJT852130 CTP852129:CTP852130 DDL852129:DDL852130 DNH852129:DNH852130 DXD852129:DXD852130 EGZ852129:EGZ852130 EQV852129:EQV852130 FAR852129:FAR852130 FKN852129:FKN852130 FUJ852129:FUJ852130 GEF852129:GEF852130 GOB852129:GOB852130 GXX852129:GXX852130 HHT852129:HHT852130 HRP852129:HRP852130 IBL852129:IBL852130 ILH852129:ILH852130 IVD852129:IVD852130 JEZ852129:JEZ852130 JOV852129:JOV852130 JYR852129:JYR852130 KIN852129:KIN852130 KSJ852129:KSJ852130 LCF852129:LCF852130 LMB852129:LMB852130 LVX852129:LVX852130 MFT852129:MFT852130 MPP852129:MPP852130 MZL852129:MZL852130 NJH852129:NJH852130 NTD852129:NTD852130 OCZ852129:OCZ852130 OMV852129:OMV852130 OWR852129:OWR852130 PGN852129:PGN852130 PQJ852129:PQJ852130 QAF852129:QAF852130 QKB852129:QKB852130 QTX852129:QTX852130 RDT852129:RDT852130 RNP852129:RNP852130 RXL852129:RXL852130 SHH852129:SHH852130 SRD852129:SRD852130 TAZ852129:TAZ852130 TKV852129:TKV852130 TUR852129:TUR852130 UEN852129:UEN852130 UOJ852129:UOJ852130 UYF852129:UYF852130 VIB852129:VIB852130 VRX852129:VRX852130 WBT852129:WBT852130 WLP852129:WLP852130 WVL852129:WVL852130 D917665:D917666 IZ917665:IZ917666 SV917665:SV917666 ACR917665:ACR917666 AMN917665:AMN917666 AWJ917665:AWJ917666 BGF917665:BGF917666 BQB917665:BQB917666 BZX917665:BZX917666 CJT917665:CJT917666 CTP917665:CTP917666 DDL917665:DDL917666 DNH917665:DNH917666 DXD917665:DXD917666 EGZ917665:EGZ917666 EQV917665:EQV917666 FAR917665:FAR917666 FKN917665:FKN917666 FUJ917665:FUJ917666 GEF917665:GEF917666 GOB917665:GOB917666 GXX917665:GXX917666 HHT917665:HHT917666 HRP917665:HRP917666 IBL917665:IBL917666 ILH917665:ILH917666 IVD917665:IVD917666 JEZ917665:JEZ917666 JOV917665:JOV917666 JYR917665:JYR917666 KIN917665:KIN917666 KSJ917665:KSJ917666 LCF917665:LCF917666 LMB917665:LMB917666 LVX917665:LVX917666 MFT917665:MFT917666 MPP917665:MPP917666 MZL917665:MZL917666 NJH917665:NJH917666 NTD917665:NTD917666 OCZ917665:OCZ917666 OMV917665:OMV917666 OWR917665:OWR917666 PGN917665:PGN917666 PQJ917665:PQJ917666 QAF917665:QAF917666 QKB917665:QKB917666 QTX917665:QTX917666 RDT917665:RDT917666 RNP917665:RNP917666 RXL917665:RXL917666 SHH917665:SHH917666 SRD917665:SRD917666 TAZ917665:TAZ917666 TKV917665:TKV917666 TUR917665:TUR917666 UEN917665:UEN917666 UOJ917665:UOJ917666 UYF917665:UYF917666 VIB917665:VIB917666 VRX917665:VRX917666 WBT917665:WBT917666 WLP917665:WLP917666 WVL917665:WVL917666 D983201:D983202 IZ983201:IZ983202 SV983201:SV983202 ACR983201:ACR983202 AMN983201:AMN983202 AWJ983201:AWJ983202 BGF983201:BGF983202 BQB983201:BQB983202 BZX983201:BZX983202 CJT983201:CJT983202 CTP983201:CTP983202 DDL983201:DDL983202 DNH983201:DNH983202 DXD983201:DXD983202 EGZ983201:EGZ983202 EQV983201:EQV983202 FAR983201:FAR983202 FKN983201:FKN983202 FUJ983201:FUJ983202 GEF983201:GEF983202 GOB983201:GOB983202 GXX983201:GXX983202 HHT983201:HHT983202 HRP983201:HRP983202 IBL983201:IBL983202 ILH983201:ILH983202 IVD983201:IVD983202 JEZ983201:JEZ983202 JOV983201:JOV983202 JYR983201:JYR983202 KIN983201:KIN983202 KSJ983201:KSJ983202 LCF983201:LCF983202 LMB983201:LMB983202 LVX983201:LVX983202 MFT983201:MFT983202 MPP983201:MPP983202 MZL983201:MZL983202 NJH983201:NJH983202 NTD983201:NTD983202 OCZ983201:OCZ983202 OMV983201:OMV983202 OWR983201:OWR983202 PGN983201:PGN983202 PQJ983201:PQJ983202 QAF983201:QAF983202 QKB983201:QKB983202 QTX983201:QTX983202 RDT983201:RDT983202 RNP983201:RNP983202 RXL983201:RXL983202 SHH983201:SHH983202 SRD983201:SRD983202 TAZ983201:TAZ983202 TKV983201:TKV983202 TUR983201:TUR983202 UEN983201:UEN983202 UOJ983201:UOJ983202 UYF983201:UYF983202 VIB983201:VIB983202 VRX983201:VRX983202 WBT983201:WBT983202 WLP983201:WLP983202 WVL983201:WVL983202" xr:uid="{B7DE1240-0ADE-4D3F-A097-66825832998C}">
      <formula1>5</formula1>
      <formula2>5400</formula2>
    </dataValidation>
  </dataValidations>
  <pageMargins left="0.75" right="0.75" top="1" bottom="1" header="0.5" footer="0.5"/>
  <pageSetup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tabColor theme="7" tint="0.79998168889431442"/>
  </sheetPr>
  <dimension ref="A1:AL150"/>
  <sheetViews>
    <sheetView topLeftCell="A112" zoomScale="60" zoomScaleNormal="60" workbookViewId="0">
      <selection activeCell="V145" sqref="V145"/>
    </sheetView>
  </sheetViews>
  <sheetFormatPr defaultRowHeight="23.1" customHeight="1" x14ac:dyDescent="0.2"/>
  <cols>
    <col min="1" max="1" width="35.28515625" style="543" customWidth="1"/>
    <col min="2" max="2" width="22.28515625" style="543" customWidth="1"/>
    <col min="3" max="88" width="12.7109375" style="543" customWidth="1"/>
    <col min="89" max="256" width="9.140625" style="543"/>
    <col min="257" max="257" width="31.140625" style="543" customWidth="1"/>
    <col min="258" max="258" width="18.85546875" style="543" customWidth="1"/>
    <col min="259" max="270" width="9.42578125" style="543" customWidth="1"/>
    <col min="271" max="512" width="9.140625" style="543"/>
    <col min="513" max="513" width="31.140625" style="543" customWidth="1"/>
    <col min="514" max="514" width="18.85546875" style="543" customWidth="1"/>
    <col min="515" max="526" width="9.42578125" style="543" customWidth="1"/>
    <col min="527" max="768" width="9.140625" style="543"/>
    <col min="769" max="769" width="31.140625" style="543" customWidth="1"/>
    <col min="770" max="770" width="18.85546875" style="543" customWidth="1"/>
    <col min="771" max="782" width="9.42578125" style="543" customWidth="1"/>
    <col min="783" max="1024" width="9.140625" style="543"/>
    <col min="1025" max="1025" width="31.140625" style="543" customWidth="1"/>
    <col min="1026" max="1026" width="18.85546875" style="543" customWidth="1"/>
    <col min="1027" max="1038" width="9.42578125" style="543" customWidth="1"/>
    <col min="1039" max="1280" width="9.140625" style="543"/>
    <col min="1281" max="1281" width="31.140625" style="543" customWidth="1"/>
    <col min="1282" max="1282" width="18.85546875" style="543" customWidth="1"/>
    <col min="1283" max="1294" width="9.42578125" style="543" customWidth="1"/>
    <col min="1295" max="1536" width="9.140625" style="543"/>
    <col min="1537" max="1537" width="31.140625" style="543" customWidth="1"/>
    <col min="1538" max="1538" width="18.85546875" style="543" customWidth="1"/>
    <col min="1539" max="1550" width="9.42578125" style="543" customWidth="1"/>
    <col min="1551" max="1792" width="9.140625" style="543"/>
    <col min="1793" max="1793" width="31.140625" style="543" customWidth="1"/>
    <col min="1794" max="1794" width="18.85546875" style="543" customWidth="1"/>
    <col min="1795" max="1806" width="9.42578125" style="543" customWidth="1"/>
    <col min="1807" max="2048" width="9.140625" style="543"/>
    <col min="2049" max="2049" width="31.140625" style="543" customWidth="1"/>
    <col min="2050" max="2050" width="18.85546875" style="543" customWidth="1"/>
    <col min="2051" max="2062" width="9.42578125" style="543" customWidth="1"/>
    <col min="2063" max="2304" width="9.140625" style="543"/>
    <col min="2305" max="2305" width="31.140625" style="543" customWidth="1"/>
    <col min="2306" max="2306" width="18.85546875" style="543" customWidth="1"/>
    <col min="2307" max="2318" width="9.42578125" style="543" customWidth="1"/>
    <col min="2319" max="2560" width="9.140625" style="543"/>
    <col min="2561" max="2561" width="31.140625" style="543" customWidth="1"/>
    <col min="2562" max="2562" width="18.85546875" style="543" customWidth="1"/>
    <col min="2563" max="2574" width="9.42578125" style="543" customWidth="1"/>
    <col min="2575" max="2816" width="9.140625" style="543"/>
    <col min="2817" max="2817" width="31.140625" style="543" customWidth="1"/>
    <col min="2818" max="2818" width="18.85546875" style="543" customWidth="1"/>
    <col min="2819" max="2830" width="9.42578125" style="543" customWidth="1"/>
    <col min="2831" max="3072" width="9.140625" style="543"/>
    <col min="3073" max="3073" width="31.140625" style="543" customWidth="1"/>
    <col min="3074" max="3074" width="18.85546875" style="543" customWidth="1"/>
    <col min="3075" max="3086" width="9.42578125" style="543" customWidth="1"/>
    <col min="3087" max="3328" width="9.140625" style="543"/>
    <col min="3329" max="3329" width="31.140625" style="543" customWidth="1"/>
    <col min="3330" max="3330" width="18.85546875" style="543" customWidth="1"/>
    <col min="3331" max="3342" width="9.42578125" style="543" customWidth="1"/>
    <col min="3343" max="3584" width="9.140625" style="543"/>
    <col min="3585" max="3585" width="31.140625" style="543" customWidth="1"/>
    <col min="3586" max="3586" width="18.85546875" style="543" customWidth="1"/>
    <col min="3587" max="3598" width="9.42578125" style="543" customWidth="1"/>
    <col min="3599" max="3840" width="9.140625" style="543"/>
    <col min="3841" max="3841" width="31.140625" style="543" customWidth="1"/>
    <col min="3842" max="3842" width="18.85546875" style="543" customWidth="1"/>
    <col min="3843" max="3854" width="9.42578125" style="543" customWidth="1"/>
    <col min="3855" max="4096" width="9.140625" style="543"/>
    <col min="4097" max="4097" width="31.140625" style="543" customWidth="1"/>
    <col min="4098" max="4098" width="18.85546875" style="543" customWidth="1"/>
    <col min="4099" max="4110" width="9.42578125" style="543" customWidth="1"/>
    <col min="4111" max="4352" width="9.140625" style="543"/>
    <col min="4353" max="4353" width="31.140625" style="543" customWidth="1"/>
    <col min="4354" max="4354" width="18.85546875" style="543" customWidth="1"/>
    <col min="4355" max="4366" width="9.42578125" style="543" customWidth="1"/>
    <col min="4367" max="4608" width="9.140625" style="543"/>
    <col min="4609" max="4609" width="31.140625" style="543" customWidth="1"/>
    <col min="4610" max="4610" width="18.85546875" style="543" customWidth="1"/>
    <col min="4611" max="4622" width="9.42578125" style="543" customWidth="1"/>
    <col min="4623" max="4864" width="9.140625" style="543"/>
    <col min="4865" max="4865" width="31.140625" style="543" customWidth="1"/>
    <col min="4866" max="4866" width="18.85546875" style="543" customWidth="1"/>
    <col min="4867" max="4878" width="9.42578125" style="543" customWidth="1"/>
    <col min="4879" max="5120" width="9.140625" style="543"/>
    <col min="5121" max="5121" width="31.140625" style="543" customWidth="1"/>
    <col min="5122" max="5122" width="18.85546875" style="543" customWidth="1"/>
    <col min="5123" max="5134" width="9.42578125" style="543" customWidth="1"/>
    <col min="5135" max="5376" width="9.140625" style="543"/>
    <col min="5377" max="5377" width="31.140625" style="543" customWidth="1"/>
    <col min="5378" max="5378" width="18.85546875" style="543" customWidth="1"/>
    <col min="5379" max="5390" width="9.42578125" style="543" customWidth="1"/>
    <col min="5391" max="5632" width="9.140625" style="543"/>
    <col min="5633" max="5633" width="31.140625" style="543" customWidth="1"/>
    <col min="5634" max="5634" width="18.85546875" style="543" customWidth="1"/>
    <col min="5635" max="5646" width="9.42578125" style="543" customWidth="1"/>
    <col min="5647" max="5888" width="9.140625" style="543"/>
    <col min="5889" max="5889" width="31.140625" style="543" customWidth="1"/>
    <col min="5890" max="5890" width="18.85546875" style="543" customWidth="1"/>
    <col min="5891" max="5902" width="9.42578125" style="543" customWidth="1"/>
    <col min="5903" max="6144" width="9.140625" style="543"/>
    <col min="6145" max="6145" width="31.140625" style="543" customWidth="1"/>
    <col min="6146" max="6146" width="18.85546875" style="543" customWidth="1"/>
    <col min="6147" max="6158" width="9.42578125" style="543" customWidth="1"/>
    <col min="6159" max="6400" width="9.140625" style="543"/>
    <col min="6401" max="6401" width="31.140625" style="543" customWidth="1"/>
    <col min="6402" max="6402" width="18.85546875" style="543" customWidth="1"/>
    <col min="6403" max="6414" width="9.42578125" style="543" customWidth="1"/>
    <col min="6415" max="6656" width="9.140625" style="543"/>
    <col min="6657" max="6657" width="31.140625" style="543" customWidth="1"/>
    <col min="6658" max="6658" width="18.85546875" style="543" customWidth="1"/>
    <col min="6659" max="6670" width="9.42578125" style="543" customWidth="1"/>
    <col min="6671" max="6912" width="9.140625" style="543"/>
    <col min="6913" max="6913" width="31.140625" style="543" customWidth="1"/>
    <col min="6914" max="6914" width="18.85546875" style="543" customWidth="1"/>
    <col min="6915" max="6926" width="9.42578125" style="543" customWidth="1"/>
    <col min="6927" max="7168" width="9.140625" style="543"/>
    <col min="7169" max="7169" width="31.140625" style="543" customWidth="1"/>
    <col min="7170" max="7170" width="18.85546875" style="543" customWidth="1"/>
    <col min="7171" max="7182" width="9.42578125" style="543" customWidth="1"/>
    <col min="7183" max="7424" width="9.140625" style="543"/>
    <col min="7425" max="7425" width="31.140625" style="543" customWidth="1"/>
    <col min="7426" max="7426" width="18.85546875" style="543" customWidth="1"/>
    <col min="7427" max="7438" width="9.42578125" style="543" customWidth="1"/>
    <col min="7439" max="7680" width="9.140625" style="543"/>
    <col min="7681" max="7681" width="31.140625" style="543" customWidth="1"/>
    <col min="7682" max="7682" width="18.85546875" style="543" customWidth="1"/>
    <col min="7683" max="7694" width="9.42578125" style="543" customWidth="1"/>
    <col min="7695" max="7936" width="9.140625" style="543"/>
    <col min="7937" max="7937" width="31.140625" style="543" customWidth="1"/>
    <col min="7938" max="7938" width="18.85546875" style="543" customWidth="1"/>
    <col min="7939" max="7950" width="9.42578125" style="543" customWidth="1"/>
    <col min="7951" max="8192" width="9.140625" style="543"/>
    <col min="8193" max="8193" width="31.140625" style="543" customWidth="1"/>
    <col min="8194" max="8194" width="18.85546875" style="543" customWidth="1"/>
    <col min="8195" max="8206" width="9.42578125" style="543" customWidth="1"/>
    <col min="8207" max="8448" width="9.140625" style="543"/>
    <col min="8449" max="8449" width="31.140625" style="543" customWidth="1"/>
    <col min="8450" max="8450" width="18.85546875" style="543" customWidth="1"/>
    <col min="8451" max="8462" width="9.42578125" style="543" customWidth="1"/>
    <col min="8463" max="8704" width="9.140625" style="543"/>
    <col min="8705" max="8705" width="31.140625" style="543" customWidth="1"/>
    <col min="8706" max="8706" width="18.85546875" style="543" customWidth="1"/>
    <col min="8707" max="8718" width="9.42578125" style="543" customWidth="1"/>
    <col min="8719" max="8960" width="9.140625" style="543"/>
    <col min="8961" max="8961" width="31.140625" style="543" customWidth="1"/>
    <col min="8962" max="8962" width="18.85546875" style="543" customWidth="1"/>
    <col min="8963" max="8974" width="9.42578125" style="543" customWidth="1"/>
    <col min="8975" max="9216" width="9.140625" style="543"/>
    <col min="9217" max="9217" width="31.140625" style="543" customWidth="1"/>
    <col min="9218" max="9218" width="18.85546875" style="543" customWidth="1"/>
    <col min="9219" max="9230" width="9.42578125" style="543" customWidth="1"/>
    <col min="9231" max="9472" width="9.140625" style="543"/>
    <col min="9473" max="9473" width="31.140625" style="543" customWidth="1"/>
    <col min="9474" max="9474" width="18.85546875" style="543" customWidth="1"/>
    <col min="9475" max="9486" width="9.42578125" style="543" customWidth="1"/>
    <col min="9487" max="9728" width="9.140625" style="543"/>
    <col min="9729" max="9729" width="31.140625" style="543" customWidth="1"/>
    <col min="9730" max="9730" width="18.85546875" style="543" customWidth="1"/>
    <col min="9731" max="9742" width="9.42578125" style="543" customWidth="1"/>
    <col min="9743" max="9984" width="9.140625" style="543"/>
    <col min="9985" max="9985" width="31.140625" style="543" customWidth="1"/>
    <col min="9986" max="9986" width="18.85546875" style="543" customWidth="1"/>
    <col min="9987" max="9998" width="9.42578125" style="543" customWidth="1"/>
    <col min="9999" max="10240" width="9.140625" style="543"/>
    <col min="10241" max="10241" width="31.140625" style="543" customWidth="1"/>
    <col min="10242" max="10242" width="18.85546875" style="543" customWidth="1"/>
    <col min="10243" max="10254" width="9.42578125" style="543" customWidth="1"/>
    <col min="10255" max="10496" width="9.140625" style="543"/>
    <col min="10497" max="10497" width="31.140625" style="543" customWidth="1"/>
    <col min="10498" max="10498" width="18.85546875" style="543" customWidth="1"/>
    <col min="10499" max="10510" width="9.42578125" style="543" customWidth="1"/>
    <col min="10511" max="10752" width="9.140625" style="543"/>
    <col min="10753" max="10753" width="31.140625" style="543" customWidth="1"/>
    <col min="10754" max="10754" width="18.85546875" style="543" customWidth="1"/>
    <col min="10755" max="10766" width="9.42578125" style="543" customWidth="1"/>
    <col min="10767" max="11008" width="9.140625" style="543"/>
    <col min="11009" max="11009" width="31.140625" style="543" customWidth="1"/>
    <col min="11010" max="11010" width="18.85546875" style="543" customWidth="1"/>
    <col min="11011" max="11022" width="9.42578125" style="543" customWidth="1"/>
    <col min="11023" max="11264" width="9.140625" style="543"/>
    <col min="11265" max="11265" width="31.140625" style="543" customWidth="1"/>
    <col min="11266" max="11266" width="18.85546875" style="543" customWidth="1"/>
    <col min="11267" max="11278" width="9.42578125" style="543" customWidth="1"/>
    <col min="11279" max="11520" width="9.140625" style="543"/>
    <col min="11521" max="11521" width="31.140625" style="543" customWidth="1"/>
    <col min="11522" max="11522" width="18.85546875" style="543" customWidth="1"/>
    <col min="11523" max="11534" width="9.42578125" style="543" customWidth="1"/>
    <col min="11535" max="11776" width="9.140625" style="543"/>
    <col min="11777" max="11777" width="31.140625" style="543" customWidth="1"/>
    <col min="11778" max="11778" width="18.85546875" style="543" customWidth="1"/>
    <col min="11779" max="11790" width="9.42578125" style="543" customWidth="1"/>
    <col min="11791" max="12032" width="9.140625" style="543"/>
    <col min="12033" max="12033" width="31.140625" style="543" customWidth="1"/>
    <col min="12034" max="12034" width="18.85546875" style="543" customWidth="1"/>
    <col min="12035" max="12046" width="9.42578125" style="543" customWidth="1"/>
    <col min="12047" max="12288" width="9.140625" style="543"/>
    <col min="12289" max="12289" width="31.140625" style="543" customWidth="1"/>
    <col min="12290" max="12290" width="18.85546875" style="543" customWidth="1"/>
    <col min="12291" max="12302" width="9.42578125" style="543" customWidth="1"/>
    <col min="12303" max="12544" width="9.140625" style="543"/>
    <col min="12545" max="12545" width="31.140625" style="543" customWidth="1"/>
    <col min="12546" max="12546" width="18.85546875" style="543" customWidth="1"/>
    <col min="12547" max="12558" width="9.42578125" style="543" customWidth="1"/>
    <col min="12559" max="12800" width="9.140625" style="543"/>
    <col min="12801" max="12801" width="31.140625" style="543" customWidth="1"/>
    <col min="12802" max="12802" width="18.85546875" style="543" customWidth="1"/>
    <col min="12803" max="12814" width="9.42578125" style="543" customWidth="1"/>
    <col min="12815" max="13056" width="9.140625" style="543"/>
    <col min="13057" max="13057" width="31.140625" style="543" customWidth="1"/>
    <col min="13058" max="13058" width="18.85546875" style="543" customWidth="1"/>
    <col min="13059" max="13070" width="9.42578125" style="543" customWidth="1"/>
    <col min="13071" max="13312" width="9.140625" style="543"/>
    <col min="13313" max="13313" width="31.140625" style="543" customWidth="1"/>
    <col min="13314" max="13314" width="18.85546875" style="543" customWidth="1"/>
    <col min="13315" max="13326" width="9.42578125" style="543" customWidth="1"/>
    <col min="13327" max="13568" width="9.140625" style="543"/>
    <col min="13569" max="13569" width="31.140625" style="543" customWidth="1"/>
    <col min="13570" max="13570" width="18.85546875" style="543" customWidth="1"/>
    <col min="13571" max="13582" width="9.42578125" style="543" customWidth="1"/>
    <col min="13583" max="13824" width="9.140625" style="543"/>
    <col min="13825" max="13825" width="31.140625" style="543" customWidth="1"/>
    <col min="13826" max="13826" width="18.85546875" style="543" customWidth="1"/>
    <col min="13827" max="13838" width="9.42578125" style="543" customWidth="1"/>
    <col min="13839" max="14080" width="9.140625" style="543"/>
    <col min="14081" max="14081" width="31.140625" style="543" customWidth="1"/>
    <col min="14082" max="14082" width="18.85546875" style="543" customWidth="1"/>
    <col min="14083" max="14094" width="9.42578125" style="543" customWidth="1"/>
    <col min="14095" max="14336" width="9.140625" style="543"/>
    <col min="14337" max="14337" width="31.140625" style="543" customWidth="1"/>
    <col min="14338" max="14338" width="18.85546875" style="543" customWidth="1"/>
    <col min="14339" max="14350" width="9.42578125" style="543" customWidth="1"/>
    <col min="14351" max="14592" width="9.140625" style="543"/>
    <col min="14593" max="14593" width="31.140625" style="543" customWidth="1"/>
    <col min="14594" max="14594" width="18.85546875" style="543" customWidth="1"/>
    <col min="14595" max="14606" width="9.42578125" style="543" customWidth="1"/>
    <col min="14607" max="14848" width="9.140625" style="543"/>
    <col min="14849" max="14849" width="31.140625" style="543" customWidth="1"/>
    <col min="14850" max="14850" width="18.85546875" style="543" customWidth="1"/>
    <col min="14851" max="14862" width="9.42578125" style="543" customWidth="1"/>
    <col min="14863" max="15104" width="9.140625" style="543"/>
    <col min="15105" max="15105" width="31.140625" style="543" customWidth="1"/>
    <col min="15106" max="15106" width="18.85546875" style="543" customWidth="1"/>
    <col min="15107" max="15118" width="9.42578125" style="543" customWidth="1"/>
    <col min="15119" max="15360" width="9.140625" style="543"/>
    <col min="15361" max="15361" width="31.140625" style="543" customWidth="1"/>
    <col min="15362" max="15362" width="18.85546875" style="543" customWidth="1"/>
    <col min="15363" max="15374" width="9.42578125" style="543" customWidth="1"/>
    <col min="15375" max="15616" width="9.140625" style="543"/>
    <col min="15617" max="15617" width="31.140625" style="543" customWidth="1"/>
    <col min="15618" max="15618" width="18.85546875" style="543" customWidth="1"/>
    <col min="15619" max="15630" width="9.42578125" style="543" customWidth="1"/>
    <col min="15631" max="15872" width="9.140625" style="543"/>
    <col min="15873" max="15873" width="31.140625" style="543" customWidth="1"/>
    <col min="15874" max="15874" width="18.85546875" style="543" customWidth="1"/>
    <col min="15875" max="15886" width="9.42578125" style="543" customWidth="1"/>
    <col min="15887" max="16128" width="9.140625" style="543"/>
    <col min="16129" max="16129" width="31.140625" style="543" customWidth="1"/>
    <col min="16130" max="16130" width="18.85546875" style="543" customWidth="1"/>
    <col min="16131" max="16142" width="9.42578125" style="543" customWidth="1"/>
    <col min="16143" max="16384" width="9.140625" style="543"/>
  </cols>
  <sheetData>
    <row r="1" spans="1:8" ht="23.1" customHeight="1" thickBot="1" x14ac:dyDescent="0.25">
      <c r="A1" s="542" t="s">
        <v>63</v>
      </c>
    </row>
    <row r="2" spans="1:8" ht="23.1" customHeight="1" thickBot="1" x14ac:dyDescent="0.25">
      <c r="A2" s="633" t="s">
        <v>64</v>
      </c>
      <c r="B2" s="635" t="s">
        <v>1</v>
      </c>
      <c r="C2" s="637" t="s">
        <v>65</v>
      </c>
      <c r="D2" s="638"/>
      <c r="E2" s="639"/>
      <c r="F2" s="637" t="s">
        <v>66</v>
      </c>
      <c r="G2" s="638"/>
      <c r="H2" s="639"/>
    </row>
    <row r="3" spans="1:8" ht="23.1" customHeight="1" thickBot="1" x14ac:dyDescent="0.25">
      <c r="A3" s="634"/>
      <c r="B3" s="636"/>
      <c r="C3" s="544" t="s">
        <v>2</v>
      </c>
      <c r="D3" s="545" t="s">
        <v>3</v>
      </c>
      <c r="E3" s="546" t="s">
        <v>4</v>
      </c>
      <c r="F3" s="544" t="s">
        <v>2</v>
      </c>
      <c r="G3" s="545" t="s">
        <v>3</v>
      </c>
      <c r="H3" s="546" t="s">
        <v>4</v>
      </c>
    </row>
    <row r="4" spans="1:8" ht="23.1" customHeight="1" x14ac:dyDescent="0.2">
      <c r="A4" s="547" t="s">
        <v>67</v>
      </c>
      <c r="B4" s="548" t="s">
        <v>68</v>
      </c>
      <c r="C4" s="549" t="s">
        <v>7</v>
      </c>
      <c r="D4" s="550" t="s">
        <v>7</v>
      </c>
      <c r="E4" s="551" t="s">
        <v>69</v>
      </c>
      <c r="F4" s="549" t="s">
        <v>69</v>
      </c>
      <c r="G4" s="550" t="s">
        <v>69</v>
      </c>
      <c r="H4" s="551" t="s">
        <v>69</v>
      </c>
    </row>
    <row r="5" spans="1:8" ht="23.1" customHeight="1" x14ac:dyDescent="0.2">
      <c r="A5" s="552" t="s">
        <v>70</v>
      </c>
      <c r="B5" s="553" t="s">
        <v>68</v>
      </c>
      <c r="C5" s="554" t="s">
        <v>7</v>
      </c>
      <c r="D5" s="555" t="s">
        <v>7</v>
      </c>
      <c r="E5" s="551" t="s">
        <v>69</v>
      </c>
      <c r="F5" s="554" t="s">
        <v>69</v>
      </c>
      <c r="G5" s="555" t="s">
        <v>69</v>
      </c>
      <c r="H5" s="551" t="s">
        <v>69</v>
      </c>
    </row>
    <row r="6" spans="1:8" ht="23.1" customHeight="1" x14ac:dyDescent="0.2">
      <c r="A6" s="547" t="s">
        <v>71</v>
      </c>
      <c r="B6" s="553" t="s">
        <v>68</v>
      </c>
      <c r="C6" s="549" t="s">
        <v>7</v>
      </c>
      <c r="D6" s="555" t="s">
        <v>7</v>
      </c>
      <c r="E6" s="551" t="s">
        <v>69</v>
      </c>
      <c r="F6" s="549" t="s">
        <v>69</v>
      </c>
      <c r="G6" s="555" t="s">
        <v>69</v>
      </c>
      <c r="H6" s="551" t="s">
        <v>69</v>
      </c>
    </row>
    <row r="7" spans="1:8" ht="23.1" customHeight="1" x14ac:dyDescent="0.2">
      <c r="A7" s="547" t="s">
        <v>72</v>
      </c>
      <c r="B7" s="553" t="s">
        <v>68</v>
      </c>
      <c r="C7" s="549" t="s">
        <v>7</v>
      </c>
      <c r="D7" s="555" t="s">
        <v>7</v>
      </c>
      <c r="E7" s="551" t="s">
        <v>69</v>
      </c>
      <c r="F7" s="549" t="s">
        <v>69</v>
      </c>
      <c r="G7" s="555" t="s">
        <v>69</v>
      </c>
      <c r="H7" s="551" t="s">
        <v>69</v>
      </c>
    </row>
    <row r="8" spans="1:8" ht="23.1" customHeight="1" x14ac:dyDescent="0.2">
      <c r="A8" s="547" t="s">
        <v>73</v>
      </c>
      <c r="B8" s="553" t="s">
        <v>68</v>
      </c>
      <c r="C8" s="549" t="s">
        <v>7</v>
      </c>
      <c r="D8" s="555" t="s">
        <v>7</v>
      </c>
      <c r="E8" s="551" t="s">
        <v>69</v>
      </c>
      <c r="F8" s="549" t="s">
        <v>69</v>
      </c>
      <c r="G8" s="555" t="s">
        <v>69</v>
      </c>
      <c r="H8" s="551" t="s">
        <v>69</v>
      </c>
    </row>
    <row r="9" spans="1:8" ht="23.1" customHeight="1" thickBot="1" x14ac:dyDescent="0.25">
      <c r="A9" s="556" t="s">
        <v>74</v>
      </c>
      <c r="B9" s="557" t="s">
        <v>68</v>
      </c>
      <c r="C9" s="558" t="s">
        <v>7</v>
      </c>
      <c r="D9" s="559" t="s">
        <v>7</v>
      </c>
      <c r="E9" s="560" t="s">
        <v>69</v>
      </c>
      <c r="F9" s="558" t="s">
        <v>69</v>
      </c>
      <c r="G9" s="559" t="s">
        <v>69</v>
      </c>
      <c r="H9" s="560" t="s">
        <v>69</v>
      </c>
    </row>
    <row r="10" spans="1:8" ht="23.1" customHeight="1" x14ac:dyDescent="0.2">
      <c r="A10" s="561" t="s">
        <v>75</v>
      </c>
    </row>
    <row r="11" spans="1:8" ht="23.1" customHeight="1" x14ac:dyDescent="0.2">
      <c r="A11" s="543" t="s">
        <v>76</v>
      </c>
    </row>
    <row r="13" spans="1:8" ht="23.1" customHeight="1" thickBot="1" x14ac:dyDescent="0.25">
      <c r="A13" s="542" t="s">
        <v>77</v>
      </c>
    </row>
    <row r="14" spans="1:8" ht="23.1" customHeight="1" thickBot="1" x14ac:dyDescent="0.25">
      <c r="A14" s="633" t="s">
        <v>64</v>
      </c>
      <c r="B14" s="635" t="s">
        <v>1</v>
      </c>
      <c r="C14" s="637" t="s">
        <v>78</v>
      </c>
      <c r="D14" s="638"/>
      <c r="E14" s="639"/>
      <c r="F14" s="637" t="s">
        <v>79</v>
      </c>
      <c r="G14" s="638"/>
      <c r="H14" s="639"/>
    </row>
    <row r="15" spans="1:8" ht="23.1" customHeight="1" thickBot="1" x14ac:dyDescent="0.25">
      <c r="A15" s="634"/>
      <c r="B15" s="636"/>
      <c r="C15" s="544" t="s">
        <v>2</v>
      </c>
      <c r="D15" s="562" t="s">
        <v>3</v>
      </c>
      <c r="E15" s="546" t="s">
        <v>4</v>
      </c>
      <c r="F15" s="544" t="s">
        <v>2</v>
      </c>
      <c r="G15" s="563" t="s">
        <v>3</v>
      </c>
      <c r="H15" s="546" t="s">
        <v>4</v>
      </c>
    </row>
    <row r="16" spans="1:8" ht="23.1" customHeight="1" x14ac:dyDescent="0.2">
      <c r="A16" s="547" t="s">
        <v>67</v>
      </c>
      <c r="B16" s="548" t="s">
        <v>68</v>
      </c>
      <c r="C16" s="549" t="s">
        <v>69</v>
      </c>
      <c r="D16" s="550" t="s">
        <v>69</v>
      </c>
      <c r="E16" s="564" t="s">
        <v>69</v>
      </c>
      <c r="F16" s="565" t="s">
        <v>69</v>
      </c>
      <c r="G16" s="550" t="s">
        <v>69</v>
      </c>
      <c r="H16" s="564" t="s">
        <v>69</v>
      </c>
    </row>
    <row r="17" spans="1:8" ht="23.1" customHeight="1" x14ac:dyDescent="0.2">
      <c r="A17" s="552" t="s">
        <v>70</v>
      </c>
      <c r="B17" s="553" t="s">
        <v>68</v>
      </c>
      <c r="C17" s="554" t="s">
        <v>69</v>
      </c>
      <c r="D17" s="555" t="s">
        <v>69</v>
      </c>
      <c r="E17" s="551" t="s">
        <v>69</v>
      </c>
      <c r="F17" s="554" t="s">
        <v>69</v>
      </c>
      <c r="G17" s="555" t="s">
        <v>69</v>
      </c>
      <c r="H17" s="551" t="s">
        <v>69</v>
      </c>
    </row>
    <row r="18" spans="1:8" ht="23.1" customHeight="1" x14ac:dyDescent="0.2">
      <c r="A18" s="547" t="s">
        <v>71</v>
      </c>
      <c r="B18" s="553" t="s">
        <v>68</v>
      </c>
      <c r="C18" s="549" t="s">
        <v>69</v>
      </c>
      <c r="D18" s="555" t="s">
        <v>69</v>
      </c>
      <c r="E18" s="551" t="s">
        <v>69</v>
      </c>
      <c r="F18" s="549" t="s">
        <v>69</v>
      </c>
      <c r="G18" s="555" t="s">
        <v>69</v>
      </c>
      <c r="H18" s="551" t="s">
        <v>69</v>
      </c>
    </row>
    <row r="19" spans="1:8" ht="23.1" customHeight="1" x14ac:dyDescent="0.2">
      <c r="A19" s="547" t="s">
        <v>72</v>
      </c>
      <c r="B19" s="553" t="s">
        <v>68</v>
      </c>
      <c r="C19" s="549" t="s">
        <v>69</v>
      </c>
      <c r="D19" s="555" t="s">
        <v>69</v>
      </c>
      <c r="E19" s="551" t="s">
        <v>69</v>
      </c>
      <c r="F19" s="549" t="s">
        <v>69</v>
      </c>
      <c r="G19" s="555" t="s">
        <v>69</v>
      </c>
      <c r="H19" s="551" t="s">
        <v>69</v>
      </c>
    </row>
    <row r="20" spans="1:8" ht="23.1" customHeight="1" x14ac:dyDescent="0.2">
      <c r="A20" s="547" t="s">
        <v>73</v>
      </c>
      <c r="B20" s="553" t="s">
        <v>68</v>
      </c>
      <c r="C20" s="549" t="s">
        <v>69</v>
      </c>
      <c r="D20" s="555" t="s">
        <v>69</v>
      </c>
      <c r="E20" s="551" t="s">
        <v>69</v>
      </c>
      <c r="F20" s="549" t="s">
        <v>69</v>
      </c>
      <c r="G20" s="555" t="s">
        <v>69</v>
      </c>
      <c r="H20" s="551" t="s">
        <v>69</v>
      </c>
    </row>
    <row r="21" spans="1:8" ht="23.1" customHeight="1" thickBot="1" x14ac:dyDescent="0.25">
      <c r="A21" s="556" t="s">
        <v>74</v>
      </c>
      <c r="B21" s="557" t="s">
        <v>68</v>
      </c>
      <c r="C21" s="558" t="s">
        <v>69</v>
      </c>
      <c r="D21" s="559" t="s">
        <v>69</v>
      </c>
      <c r="E21" s="560" t="s">
        <v>69</v>
      </c>
      <c r="F21" s="558" t="s">
        <v>69</v>
      </c>
      <c r="G21" s="559" t="s">
        <v>69</v>
      </c>
      <c r="H21" s="560" t="s">
        <v>69</v>
      </c>
    </row>
    <row r="22" spans="1:8" ht="23.1" customHeight="1" x14ac:dyDescent="0.2">
      <c r="A22" s="561" t="s">
        <v>75</v>
      </c>
    </row>
    <row r="23" spans="1:8" ht="23.1" customHeight="1" x14ac:dyDescent="0.2">
      <c r="A23" s="543" t="s">
        <v>76</v>
      </c>
    </row>
    <row r="25" spans="1:8" ht="23.1" customHeight="1" thickBot="1" x14ac:dyDescent="0.25">
      <c r="A25" s="542" t="s">
        <v>80</v>
      </c>
    </row>
    <row r="26" spans="1:8" ht="23.1" customHeight="1" thickBot="1" x14ac:dyDescent="0.25">
      <c r="A26" s="633" t="s">
        <v>64</v>
      </c>
      <c r="B26" s="635" t="s">
        <v>1</v>
      </c>
      <c r="C26" s="637" t="s">
        <v>81</v>
      </c>
      <c r="D26" s="638"/>
      <c r="E26" s="639"/>
      <c r="F26" s="637" t="s">
        <v>82</v>
      </c>
      <c r="G26" s="638"/>
      <c r="H26" s="639"/>
    </row>
    <row r="27" spans="1:8" ht="23.1" customHeight="1" thickBot="1" x14ac:dyDescent="0.25">
      <c r="A27" s="634"/>
      <c r="B27" s="636"/>
      <c r="C27" s="544" t="s">
        <v>2</v>
      </c>
      <c r="D27" s="563" t="s">
        <v>3</v>
      </c>
      <c r="E27" s="546" t="s">
        <v>4</v>
      </c>
      <c r="F27" s="544" t="s">
        <v>2</v>
      </c>
      <c r="G27" s="563" t="s">
        <v>3</v>
      </c>
      <c r="H27" s="546" t="s">
        <v>4</v>
      </c>
    </row>
    <row r="28" spans="1:8" ht="23.1" customHeight="1" x14ac:dyDescent="0.2">
      <c r="A28" s="547" t="s">
        <v>67</v>
      </c>
      <c r="B28" s="548" t="s">
        <v>68</v>
      </c>
      <c r="C28" s="565" t="s">
        <v>69</v>
      </c>
      <c r="D28" s="550" t="s">
        <v>69</v>
      </c>
      <c r="E28" s="564" t="s">
        <v>69</v>
      </c>
      <c r="F28" s="565" t="s">
        <v>69</v>
      </c>
      <c r="G28" s="550" t="s">
        <v>69</v>
      </c>
      <c r="H28" s="564" t="s">
        <v>69</v>
      </c>
    </row>
    <row r="29" spans="1:8" ht="23.1" customHeight="1" x14ac:dyDescent="0.2">
      <c r="A29" s="552" t="s">
        <v>70</v>
      </c>
      <c r="B29" s="553" t="s">
        <v>68</v>
      </c>
      <c r="C29" s="554" t="s">
        <v>7</v>
      </c>
      <c r="D29" s="555" t="s">
        <v>7</v>
      </c>
      <c r="E29" s="551" t="s">
        <v>7</v>
      </c>
      <c r="F29" s="554" t="s">
        <v>7</v>
      </c>
      <c r="G29" s="555" t="s">
        <v>7</v>
      </c>
      <c r="H29" s="551" t="s">
        <v>7</v>
      </c>
    </row>
    <row r="30" spans="1:8" ht="23.1" customHeight="1" x14ac:dyDescent="0.2">
      <c r="A30" s="547" t="s">
        <v>71</v>
      </c>
      <c r="B30" s="553" t="s">
        <v>68</v>
      </c>
      <c r="C30" s="549" t="s">
        <v>69</v>
      </c>
      <c r="D30" s="555" t="s">
        <v>69</v>
      </c>
      <c r="E30" s="551" t="s">
        <v>69</v>
      </c>
      <c r="F30" s="549" t="s">
        <v>69</v>
      </c>
      <c r="G30" s="555" t="s">
        <v>69</v>
      </c>
      <c r="H30" s="551" t="s">
        <v>69</v>
      </c>
    </row>
    <row r="31" spans="1:8" ht="23.1" customHeight="1" x14ac:dyDescent="0.2">
      <c r="A31" s="547" t="s">
        <v>72</v>
      </c>
      <c r="B31" s="553" t="s">
        <v>68</v>
      </c>
      <c r="C31" s="549" t="s">
        <v>69</v>
      </c>
      <c r="D31" s="555" t="s">
        <v>69</v>
      </c>
      <c r="E31" s="551" t="s">
        <v>69</v>
      </c>
      <c r="F31" s="549" t="s">
        <v>69</v>
      </c>
      <c r="G31" s="555" t="s">
        <v>69</v>
      </c>
      <c r="H31" s="551" t="s">
        <v>69</v>
      </c>
    </row>
    <row r="32" spans="1:8" ht="23.1" customHeight="1" x14ac:dyDescent="0.2">
      <c r="A32" s="547" t="s">
        <v>73</v>
      </c>
      <c r="B32" s="553" t="s">
        <v>68</v>
      </c>
      <c r="C32" s="549" t="s">
        <v>69</v>
      </c>
      <c r="D32" s="555" t="s">
        <v>69</v>
      </c>
      <c r="E32" s="551" t="s">
        <v>69</v>
      </c>
      <c r="F32" s="549" t="s">
        <v>69</v>
      </c>
      <c r="G32" s="555" t="s">
        <v>69</v>
      </c>
      <c r="H32" s="551" t="s">
        <v>69</v>
      </c>
    </row>
    <row r="33" spans="1:8" ht="23.1" customHeight="1" thickBot="1" x14ac:dyDescent="0.25">
      <c r="A33" s="556" t="s">
        <v>74</v>
      </c>
      <c r="B33" s="557" t="s">
        <v>68</v>
      </c>
      <c r="C33" s="558" t="s">
        <v>69</v>
      </c>
      <c r="D33" s="559" t="s">
        <v>69</v>
      </c>
      <c r="E33" s="560" t="s">
        <v>69</v>
      </c>
      <c r="F33" s="558" t="s">
        <v>69</v>
      </c>
      <c r="G33" s="559" t="s">
        <v>69</v>
      </c>
      <c r="H33" s="560" t="s">
        <v>69</v>
      </c>
    </row>
    <row r="34" spans="1:8" ht="23.1" customHeight="1" x14ac:dyDescent="0.2">
      <c r="A34" s="561" t="s">
        <v>75</v>
      </c>
    </row>
    <row r="35" spans="1:8" ht="23.1" customHeight="1" x14ac:dyDescent="0.2">
      <c r="A35" s="543" t="s">
        <v>76</v>
      </c>
    </row>
    <row r="37" spans="1:8" ht="23.1" customHeight="1" thickBot="1" x14ac:dyDescent="0.25">
      <c r="A37" s="542" t="s">
        <v>83</v>
      </c>
    </row>
    <row r="38" spans="1:8" ht="23.1" customHeight="1" thickBot="1" x14ac:dyDescent="0.25">
      <c r="A38" s="633" t="s">
        <v>64</v>
      </c>
      <c r="B38" s="635" t="s">
        <v>1</v>
      </c>
      <c r="C38" s="637" t="s">
        <v>84</v>
      </c>
      <c r="D38" s="638"/>
      <c r="E38" s="639"/>
      <c r="F38" s="637" t="s">
        <v>85</v>
      </c>
      <c r="G38" s="638"/>
      <c r="H38" s="639"/>
    </row>
    <row r="39" spans="1:8" ht="23.1" customHeight="1" thickBot="1" x14ac:dyDescent="0.25">
      <c r="A39" s="634"/>
      <c r="B39" s="636"/>
      <c r="C39" s="544" t="s">
        <v>2</v>
      </c>
      <c r="D39" s="563" t="s">
        <v>3</v>
      </c>
      <c r="E39" s="546" t="s">
        <v>4</v>
      </c>
      <c r="F39" s="544" t="s">
        <v>2</v>
      </c>
      <c r="G39" s="563" t="s">
        <v>3</v>
      </c>
      <c r="H39" s="546" t="s">
        <v>4</v>
      </c>
    </row>
    <row r="40" spans="1:8" ht="23.1" customHeight="1" x14ac:dyDescent="0.2">
      <c r="A40" s="547" t="s">
        <v>67</v>
      </c>
      <c r="B40" s="548" t="s">
        <v>68</v>
      </c>
      <c r="C40" s="565" t="s">
        <v>69</v>
      </c>
      <c r="D40" s="550" t="s">
        <v>69</v>
      </c>
      <c r="E40" s="564" t="s">
        <v>86</v>
      </c>
      <c r="F40" s="565" t="s">
        <v>69</v>
      </c>
      <c r="G40" s="550" t="s">
        <v>69</v>
      </c>
      <c r="H40" s="564" t="s">
        <v>69</v>
      </c>
    </row>
    <row r="41" spans="1:8" ht="23.1" customHeight="1" x14ac:dyDescent="0.2">
      <c r="A41" s="552" t="s">
        <v>70</v>
      </c>
      <c r="B41" s="553" t="s">
        <v>68</v>
      </c>
      <c r="C41" s="554" t="s">
        <v>7</v>
      </c>
      <c r="D41" s="555" t="s">
        <v>7</v>
      </c>
      <c r="E41" s="551" t="s">
        <v>7</v>
      </c>
      <c r="F41" s="554" t="s">
        <v>7</v>
      </c>
      <c r="G41" s="555" t="s">
        <v>7</v>
      </c>
      <c r="H41" s="551" t="s">
        <v>7</v>
      </c>
    </row>
    <row r="42" spans="1:8" ht="23.1" customHeight="1" x14ac:dyDescent="0.2">
      <c r="A42" s="547" t="s">
        <v>71</v>
      </c>
      <c r="B42" s="553" t="s">
        <v>68</v>
      </c>
      <c r="C42" s="549" t="s">
        <v>69</v>
      </c>
      <c r="D42" s="555" t="s">
        <v>69</v>
      </c>
      <c r="E42" s="551" t="s">
        <v>69</v>
      </c>
      <c r="F42" s="549" t="s">
        <v>69</v>
      </c>
      <c r="G42" s="555" t="s">
        <v>69</v>
      </c>
      <c r="H42" s="551" t="s">
        <v>69</v>
      </c>
    </row>
    <row r="43" spans="1:8" ht="23.1" customHeight="1" x14ac:dyDescent="0.2">
      <c r="A43" s="547" t="s">
        <v>72</v>
      </c>
      <c r="B43" s="553" t="s">
        <v>68</v>
      </c>
      <c r="C43" s="549" t="s">
        <v>69</v>
      </c>
      <c r="D43" s="555" t="s">
        <v>69</v>
      </c>
      <c r="E43" s="551" t="s">
        <v>69</v>
      </c>
      <c r="F43" s="549" t="s">
        <v>69</v>
      </c>
      <c r="G43" s="555" t="s">
        <v>69</v>
      </c>
      <c r="H43" s="551" t="s">
        <v>69</v>
      </c>
    </row>
    <row r="44" spans="1:8" ht="23.1" customHeight="1" x14ac:dyDescent="0.2">
      <c r="A44" s="547" t="s">
        <v>73</v>
      </c>
      <c r="B44" s="553" t="s">
        <v>68</v>
      </c>
      <c r="C44" s="549" t="s">
        <v>69</v>
      </c>
      <c r="D44" s="555" t="s">
        <v>69</v>
      </c>
      <c r="E44" s="551" t="s">
        <v>69</v>
      </c>
      <c r="F44" s="549" t="s">
        <v>69</v>
      </c>
      <c r="G44" s="555" t="s">
        <v>69</v>
      </c>
      <c r="H44" s="551" t="s">
        <v>69</v>
      </c>
    </row>
    <row r="45" spans="1:8" ht="23.1" customHeight="1" thickBot="1" x14ac:dyDescent="0.25">
      <c r="A45" s="556" t="s">
        <v>74</v>
      </c>
      <c r="B45" s="557" t="s">
        <v>68</v>
      </c>
      <c r="C45" s="558" t="s">
        <v>69</v>
      </c>
      <c r="D45" s="559" t="s">
        <v>69</v>
      </c>
      <c r="E45" s="560" t="s">
        <v>69</v>
      </c>
      <c r="F45" s="558" t="s">
        <v>69</v>
      </c>
      <c r="G45" s="559" t="s">
        <v>69</v>
      </c>
      <c r="H45" s="560" t="s">
        <v>69</v>
      </c>
    </row>
    <row r="46" spans="1:8" ht="23.1" customHeight="1" x14ac:dyDescent="0.2">
      <c r="A46" s="561" t="s">
        <v>75</v>
      </c>
    </row>
    <row r="47" spans="1:8" ht="23.1" customHeight="1" x14ac:dyDescent="0.2">
      <c r="A47" s="543" t="s">
        <v>76</v>
      </c>
    </row>
    <row r="49" spans="1:8" ht="23.1" customHeight="1" thickBot="1" x14ac:dyDescent="0.25">
      <c r="A49" s="542" t="s">
        <v>87</v>
      </c>
    </row>
    <row r="50" spans="1:8" ht="23.1" customHeight="1" thickBot="1" x14ac:dyDescent="0.25">
      <c r="A50" s="633" t="s">
        <v>64</v>
      </c>
      <c r="B50" s="635" t="s">
        <v>1</v>
      </c>
      <c r="C50" s="637" t="s">
        <v>88</v>
      </c>
      <c r="D50" s="638"/>
      <c r="E50" s="639"/>
      <c r="F50" s="637" t="s">
        <v>89</v>
      </c>
      <c r="G50" s="638"/>
      <c r="H50" s="639"/>
    </row>
    <row r="51" spans="1:8" ht="23.1" customHeight="1" thickBot="1" x14ac:dyDescent="0.25">
      <c r="A51" s="634"/>
      <c r="B51" s="636"/>
      <c r="C51" s="544" t="s">
        <v>2</v>
      </c>
      <c r="D51" s="563" t="s">
        <v>3</v>
      </c>
      <c r="E51" s="546" t="s">
        <v>4</v>
      </c>
      <c r="F51" s="544" t="s">
        <v>2</v>
      </c>
      <c r="G51" s="563" t="s">
        <v>3</v>
      </c>
      <c r="H51" s="546" t="s">
        <v>4</v>
      </c>
    </row>
    <row r="52" spans="1:8" ht="23.1" customHeight="1" x14ac:dyDescent="0.2">
      <c r="A52" s="547" t="s">
        <v>67</v>
      </c>
      <c r="B52" s="548" t="s">
        <v>68</v>
      </c>
      <c r="C52" s="565" t="s">
        <v>69</v>
      </c>
      <c r="D52" s="550" t="s">
        <v>69</v>
      </c>
      <c r="E52" s="564" t="s">
        <v>69</v>
      </c>
      <c r="F52" s="565" t="s">
        <v>69</v>
      </c>
      <c r="G52" s="550" t="s">
        <v>69</v>
      </c>
      <c r="H52" s="564" t="s">
        <v>69</v>
      </c>
    </row>
    <row r="53" spans="1:8" ht="23.1" customHeight="1" x14ac:dyDescent="0.2">
      <c r="A53" s="552" t="s">
        <v>70</v>
      </c>
      <c r="B53" s="553" t="s">
        <v>68</v>
      </c>
      <c r="C53" s="554" t="s">
        <v>6</v>
      </c>
      <c r="D53" s="555" t="s">
        <v>7</v>
      </c>
      <c r="E53" s="551" t="s">
        <v>7</v>
      </c>
      <c r="F53" s="554" t="s">
        <v>7</v>
      </c>
      <c r="G53" s="555" t="s">
        <v>7</v>
      </c>
      <c r="H53" s="551" t="s">
        <v>6</v>
      </c>
    </row>
    <row r="54" spans="1:8" ht="23.1" customHeight="1" x14ac:dyDescent="0.2">
      <c r="A54" s="547" t="s">
        <v>71</v>
      </c>
      <c r="B54" s="553" t="s">
        <v>68</v>
      </c>
      <c r="C54" s="549" t="s">
        <v>69</v>
      </c>
      <c r="D54" s="555" t="s">
        <v>69</v>
      </c>
      <c r="E54" s="551" t="s">
        <v>69</v>
      </c>
      <c r="F54" s="549" t="s">
        <v>69</v>
      </c>
      <c r="G54" s="555" t="s">
        <v>69</v>
      </c>
      <c r="H54" s="551" t="s">
        <v>69</v>
      </c>
    </row>
    <row r="55" spans="1:8" ht="23.1" customHeight="1" x14ac:dyDescent="0.2">
      <c r="A55" s="547" t="s">
        <v>72</v>
      </c>
      <c r="B55" s="553" t="s">
        <v>68</v>
      </c>
      <c r="C55" s="549" t="s">
        <v>69</v>
      </c>
      <c r="D55" s="555" t="s">
        <v>69</v>
      </c>
      <c r="E55" s="551" t="s">
        <v>69</v>
      </c>
      <c r="F55" s="549" t="s">
        <v>69</v>
      </c>
      <c r="G55" s="555" t="s">
        <v>69</v>
      </c>
      <c r="H55" s="551" t="s">
        <v>69</v>
      </c>
    </row>
    <row r="56" spans="1:8" ht="23.1" customHeight="1" x14ac:dyDescent="0.2">
      <c r="A56" s="547" t="s">
        <v>73</v>
      </c>
      <c r="B56" s="553" t="s">
        <v>68</v>
      </c>
      <c r="C56" s="549" t="s">
        <v>69</v>
      </c>
      <c r="D56" s="555" t="s">
        <v>69</v>
      </c>
      <c r="E56" s="551" t="s">
        <v>69</v>
      </c>
      <c r="F56" s="549" t="s">
        <v>69</v>
      </c>
      <c r="G56" s="555" t="s">
        <v>69</v>
      </c>
      <c r="H56" s="551" t="s">
        <v>69</v>
      </c>
    </row>
    <row r="57" spans="1:8" ht="23.1" customHeight="1" thickBot="1" x14ac:dyDescent="0.25">
      <c r="A57" s="556" t="s">
        <v>74</v>
      </c>
      <c r="B57" s="557" t="s">
        <v>68</v>
      </c>
      <c r="C57" s="558" t="s">
        <v>69</v>
      </c>
      <c r="D57" s="559" t="s">
        <v>69</v>
      </c>
      <c r="E57" s="560" t="s">
        <v>69</v>
      </c>
      <c r="F57" s="558" t="s">
        <v>69</v>
      </c>
      <c r="G57" s="559" t="s">
        <v>69</v>
      </c>
      <c r="H57" s="560" t="s">
        <v>69</v>
      </c>
    </row>
    <row r="58" spans="1:8" ht="23.1" customHeight="1" x14ac:dyDescent="0.2">
      <c r="A58" s="561" t="s">
        <v>75</v>
      </c>
    </row>
    <row r="59" spans="1:8" ht="23.1" customHeight="1" x14ac:dyDescent="0.2">
      <c r="A59" s="543" t="s">
        <v>90</v>
      </c>
    </row>
    <row r="61" spans="1:8" ht="23.1" customHeight="1" thickBot="1" x14ac:dyDescent="0.25">
      <c r="A61" s="542" t="s">
        <v>91</v>
      </c>
    </row>
    <row r="62" spans="1:8" ht="23.1" customHeight="1" thickBot="1" x14ac:dyDescent="0.25">
      <c r="A62" s="633" t="s">
        <v>64</v>
      </c>
      <c r="B62" s="635" t="s">
        <v>1</v>
      </c>
      <c r="C62" s="637" t="s">
        <v>92</v>
      </c>
      <c r="D62" s="638"/>
      <c r="E62" s="639"/>
      <c r="F62" s="637" t="s">
        <v>93</v>
      </c>
      <c r="G62" s="638"/>
      <c r="H62" s="639"/>
    </row>
    <row r="63" spans="1:8" ht="23.1" customHeight="1" thickBot="1" x14ac:dyDescent="0.25">
      <c r="A63" s="634"/>
      <c r="B63" s="640"/>
      <c r="C63" s="544" t="s">
        <v>2</v>
      </c>
      <c r="D63" s="563" t="s">
        <v>3</v>
      </c>
      <c r="E63" s="546" t="s">
        <v>4</v>
      </c>
      <c r="F63" s="544" t="s">
        <v>2</v>
      </c>
      <c r="G63" s="563" t="s">
        <v>3</v>
      </c>
      <c r="H63" s="546" t="s">
        <v>4</v>
      </c>
    </row>
    <row r="64" spans="1:8" ht="23.1" customHeight="1" x14ac:dyDescent="0.2">
      <c r="A64" s="547" t="s">
        <v>67</v>
      </c>
      <c r="B64" s="566" t="s">
        <v>94</v>
      </c>
      <c r="C64" s="549" t="s">
        <v>69</v>
      </c>
      <c r="D64" s="550" t="s">
        <v>69</v>
      </c>
      <c r="E64" s="564" t="s">
        <v>69</v>
      </c>
      <c r="F64" s="565" t="s">
        <v>69</v>
      </c>
      <c r="G64" s="550" t="s">
        <v>69</v>
      </c>
      <c r="H64" s="551" t="s">
        <v>69</v>
      </c>
    </row>
    <row r="65" spans="1:20" ht="23.1" customHeight="1" x14ac:dyDescent="0.2">
      <c r="A65" s="552" t="s">
        <v>95</v>
      </c>
      <c r="B65" s="553" t="s">
        <v>94</v>
      </c>
      <c r="C65" s="549" t="s">
        <v>7</v>
      </c>
      <c r="D65" s="555" t="s">
        <v>7</v>
      </c>
      <c r="E65" s="551" t="s">
        <v>7</v>
      </c>
      <c r="F65" s="549" t="s">
        <v>7</v>
      </c>
      <c r="G65" s="555" t="s">
        <v>7</v>
      </c>
      <c r="H65" s="551" t="s">
        <v>7</v>
      </c>
    </row>
    <row r="66" spans="1:20" ht="23.1" customHeight="1" x14ac:dyDescent="0.2">
      <c r="A66" s="552" t="s">
        <v>96</v>
      </c>
      <c r="B66" s="553" t="s">
        <v>94</v>
      </c>
      <c r="C66" s="554" t="s">
        <v>7</v>
      </c>
      <c r="D66" s="555" t="s">
        <v>7</v>
      </c>
      <c r="E66" s="551" t="s">
        <v>7</v>
      </c>
      <c r="F66" s="554" t="s">
        <v>7</v>
      </c>
      <c r="G66" s="555" t="s">
        <v>7</v>
      </c>
      <c r="H66" s="551" t="s">
        <v>7</v>
      </c>
    </row>
    <row r="67" spans="1:20" ht="23.1" customHeight="1" x14ac:dyDescent="0.2">
      <c r="A67" s="547" t="s">
        <v>71</v>
      </c>
      <c r="B67" s="553" t="s">
        <v>94</v>
      </c>
      <c r="C67" s="549" t="s">
        <v>69</v>
      </c>
      <c r="D67" s="555" t="s">
        <v>69</v>
      </c>
      <c r="E67" s="551" t="s">
        <v>69</v>
      </c>
      <c r="F67" s="549" t="s">
        <v>69</v>
      </c>
      <c r="G67" s="555" t="s">
        <v>69</v>
      </c>
      <c r="H67" s="551" t="s">
        <v>69</v>
      </c>
    </row>
    <row r="68" spans="1:20" ht="23.1" customHeight="1" x14ac:dyDescent="0.2">
      <c r="A68" s="547" t="s">
        <v>72</v>
      </c>
      <c r="B68" s="553" t="s">
        <v>94</v>
      </c>
      <c r="C68" s="549" t="s">
        <v>69</v>
      </c>
      <c r="D68" s="555" t="s">
        <v>69</v>
      </c>
      <c r="E68" s="551" t="s">
        <v>69</v>
      </c>
      <c r="F68" s="549" t="s">
        <v>69</v>
      </c>
      <c r="G68" s="555" t="s">
        <v>69</v>
      </c>
      <c r="H68" s="551" t="s">
        <v>69</v>
      </c>
    </row>
    <row r="69" spans="1:20" ht="23.1" customHeight="1" x14ac:dyDescent="0.2">
      <c r="A69" s="547" t="s">
        <v>73</v>
      </c>
      <c r="B69" s="553" t="s">
        <v>94</v>
      </c>
      <c r="C69" s="549" t="s">
        <v>69</v>
      </c>
      <c r="D69" s="555" t="s">
        <v>69</v>
      </c>
      <c r="E69" s="551" t="s">
        <v>69</v>
      </c>
      <c r="F69" s="549" t="s">
        <v>69</v>
      </c>
      <c r="G69" s="555" t="s">
        <v>69</v>
      </c>
      <c r="H69" s="551" t="s">
        <v>69</v>
      </c>
    </row>
    <row r="70" spans="1:20" ht="23.1" customHeight="1" thickBot="1" x14ac:dyDescent="0.25">
      <c r="A70" s="556" t="s">
        <v>74</v>
      </c>
      <c r="B70" s="557" t="s">
        <v>94</v>
      </c>
      <c r="C70" s="558" t="s">
        <v>69</v>
      </c>
      <c r="D70" s="559" t="s">
        <v>69</v>
      </c>
      <c r="E70" s="560" t="s">
        <v>69</v>
      </c>
      <c r="F70" s="558" t="s">
        <v>69</v>
      </c>
      <c r="G70" s="559" t="s">
        <v>69</v>
      </c>
      <c r="H70" s="560" t="s">
        <v>69</v>
      </c>
    </row>
    <row r="71" spans="1:20" ht="23.1" customHeight="1" x14ac:dyDescent="0.2">
      <c r="A71" s="561" t="s">
        <v>75</v>
      </c>
    </row>
    <row r="72" spans="1:20" ht="23.1" customHeight="1" x14ac:dyDescent="0.2">
      <c r="A72" s="543" t="s">
        <v>90</v>
      </c>
    </row>
    <row r="74" spans="1:20" ht="23.1" customHeight="1" thickBot="1" x14ac:dyDescent="0.25">
      <c r="A74" s="542" t="s">
        <v>97</v>
      </c>
    </row>
    <row r="75" spans="1:20" ht="23.1" customHeight="1" thickBot="1" x14ac:dyDescent="0.25">
      <c r="A75" s="633" t="s">
        <v>64</v>
      </c>
      <c r="B75" s="635" t="s">
        <v>1</v>
      </c>
      <c r="C75" s="637" t="s">
        <v>98</v>
      </c>
      <c r="D75" s="638"/>
      <c r="E75" s="639"/>
      <c r="F75" s="637" t="s">
        <v>99</v>
      </c>
      <c r="G75" s="638"/>
      <c r="H75" s="639"/>
      <c r="I75" s="567" t="s">
        <v>100</v>
      </c>
      <c r="J75" s="568"/>
      <c r="K75" s="569"/>
      <c r="L75" s="567" t="s">
        <v>101</v>
      </c>
      <c r="M75" s="568"/>
      <c r="N75" s="569"/>
      <c r="O75" s="567" t="s">
        <v>102</v>
      </c>
      <c r="P75" s="568"/>
      <c r="Q75" s="569"/>
      <c r="R75" s="567" t="s">
        <v>103</v>
      </c>
      <c r="S75" s="568"/>
      <c r="T75" s="569"/>
    </row>
    <row r="76" spans="1:20" ht="23.1" customHeight="1" thickBot="1" x14ac:dyDescent="0.25">
      <c r="A76" s="634"/>
      <c r="B76" s="640"/>
      <c r="C76" s="544" t="s">
        <v>2</v>
      </c>
      <c r="D76" s="563" t="s">
        <v>3</v>
      </c>
      <c r="E76" s="546" t="s">
        <v>4</v>
      </c>
      <c r="F76" s="544" t="s">
        <v>2</v>
      </c>
      <c r="G76" s="563" t="s">
        <v>3</v>
      </c>
      <c r="H76" s="546" t="s">
        <v>4</v>
      </c>
      <c r="I76" s="544" t="s">
        <v>2</v>
      </c>
      <c r="J76" s="563" t="s">
        <v>3</v>
      </c>
      <c r="K76" s="546" t="s">
        <v>4</v>
      </c>
      <c r="L76" s="544" t="s">
        <v>2</v>
      </c>
      <c r="M76" s="563" t="s">
        <v>3</v>
      </c>
      <c r="N76" s="546" t="s">
        <v>4</v>
      </c>
      <c r="O76" s="544" t="s">
        <v>2</v>
      </c>
      <c r="P76" s="563" t="s">
        <v>3</v>
      </c>
      <c r="Q76" s="546" t="s">
        <v>4</v>
      </c>
      <c r="R76" s="544" t="s">
        <v>2</v>
      </c>
      <c r="S76" s="563" t="s">
        <v>3</v>
      </c>
      <c r="T76" s="546" t="s">
        <v>4</v>
      </c>
    </row>
    <row r="77" spans="1:20" ht="23.1" customHeight="1" x14ac:dyDescent="0.2">
      <c r="A77" s="547" t="s">
        <v>67</v>
      </c>
      <c r="B77" s="566" t="s">
        <v>94</v>
      </c>
      <c r="C77" s="549" t="s">
        <v>69</v>
      </c>
      <c r="D77" s="550" t="s">
        <v>69</v>
      </c>
      <c r="E77" s="564" t="s">
        <v>69</v>
      </c>
      <c r="F77" s="565" t="s">
        <v>69</v>
      </c>
      <c r="G77" s="550" t="s">
        <v>69</v>
      </c>
      <c r="H77" s="551" t="s">
        <v>69</v>
      </c>
      <c r="I77" s="565" t="s">
        <v>69</v>
      </c>
      <c r="J77" s="550" t="s">
        <v>69</v>
      </c>
      <c r="K77" s="551" t="s">
        <v>69</v>
      </c>
      <c r="L77" s="565" t="s">
        <v>69</v>
      </c>
      <c r="M77" s="550" t="s">
        <v>69</v>
      </c>
      <c r="N77" s="551" t="s">
        <v>69</v>
      </c>
      <c r="O77" s="565" t="s">
        <v>69</v>
      </c>
      <c r="P77" s="550" t="s">
        <v>69</v>
      </c>
      <c r="Q77" s="551" t="s">
        <v>69</v>
      </c>
      <c r="R77" s="570" t="s">
        <v>86</v>
      </c>
      <c r="S77" s="550" t="s">
        <v>69</v>
      </c>
      <c r="T77" s="551" t="s">
        <v>69</v>
      </c>
    </row>
    <row r="78" spans="1:20" ht="23.1" customHeight="1" x14ac:dyDescent="0.2">
      <c r="A78" s="552" t="s">
        <v>95</v>
      </c>
      <c r="B78" s="553" t="s">
        <v>94</v>
      </c>
      <c r="C78" s="549" t="s">
        <v>7</v>
      </c>
      <c r="D78" s="555" t="s">
        <v>7</v>
      </c>
      <c r="E78" s="551" t="s">
        <v>7</v>
      </c>
      <c r="F78" s="549" t="s">
        <v>7</v>
      </c>
      <c r="G78" s="555" t="s">
        <v>7</v>
      </c>
      <c r="H78" s="551" t="s">
        <v>7</v>
      </c>
      <c r="I78" s="549" t="s">
        <v>7</v>
      </c>
      <c r="J78" s="555" t="s">
        <v>7</v>
      </c>
      <c r="K78" s="551" t="s">
        <v>7</v>
      </c>
      <c r="L78" s="549" t="s">
        <v>7</v>
      </c>
      <c r="M78" s="555" t="s">
        <v>7</v>
      </c>
      <c r="N78" s="551" t="s">
        <v>7</v>
      </c>
      <c r="O78" s="549" t="s">
        <v>7</v>
      </c>
      <c r="P78" s="555" t="s">
        <v>7</v>
      </c>
      <c r="Q78" s="551" t="s">
        <v>7</v>
      </c>
      <c r="R78" s="549" t="s">
        <v>69</v>
      </c>
      <c r="S78" s="555" t="s">
        <v>6</v>
      </c>
      <c r="T78" s="551" t="s">
        <v>6</v>
      </c>
    </row>
    <row r="79" spans="1:20" ht="23.1" customHeight="1" x14ac:dyDescent="0.2">
      <c r="A79" s="552" t="s">
        <v>96</v>
      </c>
      <c r="B79" s="553" t="s">
        <v>94</v>
      </c>
      <c r="C79" s="554" t="s">
        <v>7</v>
      </c>
      <c r="D79" s="555" t="s">
        <v>7</v>
      </c>
      <c r="E79" s="551" t="s">
        <v>7</v>
      </c>
      <c r="F79" s="554" t="s">
        <v>7</v>
      </c>
      <c r="G79" s="555" t="s">
        <v>7</v>
      </c>
      <c r="H79" s="551" t="s">
        <v>7</v>
      </c>
      <c r="I79" s="554" t="s">
        <v>7</v>
      </c>
      <c r="J79" s="555" t="s">
        <v>7</v>
      </c>
      <c r="K79" s="551" t="s">
        <v>7</v>
      </c>
      <c r="L79" s="554" t="s">
        <v>7</v>
      </c>
      <c r="M79" s="555" t="s">
        <v>7</v>
      </c>
      <c r="N79" s="551" t="s">
        <v>7</v>
      </c>
      <c r="O79" s="554" t="s">
        <v>7</v>
      </c>
      <c r="P79" s="555" t="s">
        <v>7</v>
      </c>
      <c r="Q79" s="551" t="s">
        <v>7</v>
      </c>
      <c r="R79" s="549" t="s">
        <v>69</v>
      </c>
      <c r="S79" s="555" t="s">
        <v>6</v>
      </c>
      <c r="T79" s="551" t="s">
        <v>6</v>
      </c>
    </row>
    <row r="80" spans="1:20" ht="23.1" customHeight="1" x14ac:dyDescent="0.2">
      <c r="A80" s="547" t="s">
        <v>71</v>
      </c>
      <c r="B80" s="553" t="s">
        <v>94</v>
      </c>
      <c r="C80" s="549" t="s">
        <v>69</v>
      </c>
      <c r="D80" s="555" t="s">
        <v>69</v>
      </c>
      <c r="E80" s="551" t="s">
        <v>69</v>
      </c>
      <c r="F80" s="549" t="s">
        <v>69</v>
      </c>
      <c r="G80" s="555" t="s">
        <v>69</v>
      </c>
      <c r="H80" s="551" t="s">
        <v>69</v>
      </c>
      <c r="I80" s="549" t="s">
        <v>69</v>
      </c>
      <c r="J80" s="555" t="s">
        <v>69</v>
      </c>
      <c r="K80" s="551" t="s">
        <v>69</v>
      </c>
      <c r="L80" s="549" t="s">
        <v>69</v>
      </c>
      <c r="M80" s="555" t="s">
        <v>69</v>
      </c>
      <c r="N80" s="551" t="s">
        <v>69</v>
      </c>
      <c r="O80" s="549" t="s">
        <v>69</v>
      </c>
      <c r="P80" s="555" t="s">
        <v>69</v>
      </c>
      <c r="Q80" s="551" t="s">
        <v>69</v>
      </c>
      <c r="R80" s="549" t="s">
        <v>69</v>
      </c>
      <c r="S80" s="555" t="s">
        <v>69</v>
      </c>
      <c r="T80" s="551" t="s">
        <v>69</v>
      </c>
    </row>
    <row r="81" spans="1:26" ht="23.1" customHeight="1" x14ac:dyDescent="0.2">
      <c r="A81" s="547" t="s">
        <v>72</v>
      </c>
      <c r="B81" s="553" t="s">
        <v>94</v>
      </c>
      <c r="C81" s="549" t="s">
        <v>69</v>
      </c>
      <c r="D81" s="555" t="s">
        <v>69</v>
      </c>
      <c r="E81" s="551" t="s">
        <v>69</v>
      </c>
      <c r="F81" s="549" t="s">
        <v>69</v>
      </c>
      <c r="G81" s="555" t="s">
        <v>69</v>
      </c>
      <c r="H81" s="551" t="s">
        <v>69</v>
      </c>
      <c r="I81" s="549" t="s">
        <v>69</v>
      </c>
      <c r="J81" s="555" t="s">
        <v>69</v>
      </c>
      <c r="K81" s="551" t="s">
        <v>69</v>
      </c>
      <c r="L81" s="549" t="s">
        <v>69</v>
      </c>
      <c r="M81" s="555" t="s">
        <v>69</v>
      </c>
      <c r="N81" s="551" t="s">
        <v>69</v>
      </c>
      <c r="O81" s="549" t="s">
        <v>69</v>
      </c>
      <c r="P81" s="555" t="s">
        <v>69</v>
      </c>
      <c r="Q81" s="551" t="s">
        <v>69</v>
      </c>
      <c r="R81" s="549" t="s">
        <v>69</v>
      </c>
      <c r="S81" s="555" t="s">
        <v>69</v>
      </c>
      <c r="T81" s="551" t="s">
        <v>69</v>
      </c>
    </row>
    <row r="82" spans="1:26" ht="23.1" customHeight="1" x14ac:dyDescent="0.2">
      <c r="A82" s="547" t="s">
        <v>73</v>
      </c>
      <c r="B82" s="553" t="s">
        <v>94</v>
      </c>
      <c r="C82" s="549" t="s">
        <v>69</v>
      </c>
      <c r="D82" s="555" t="s">
        <v>69</v>
      </c>
      <c r="E82" s="551" t="s">
        <v>69</v>
      </c>
      <c r="F82" s="549" t="s">
        <v>69</v>
      </c>
      <c r="G82" s="555" t="s">
        <v>69</v>
      </c>
      <c r="H82" s="551" t="s">
        <v>69</v>
      </c>
      <c r="I82" s="549" t="s">
        <v>69</v>
      </c>
      <c r="J82" s="555" t="s">
        <v>69</v>
      </c>
      <c r="K82" s="551" t="s">
        <v>69</v>
      </c>
      <c r="L82" s="549" t="s">
        <v>69</v>
      </c>
      <c r="M82" s="555" t="s">
        <v>69</v>
      </c>
      <c r="N82" s="551" t="s">
        <v>69</v>
      </c>
      <c r="O82" s="549" t="s">
        <v>69</v>
      </c>
      <c r="P82" s="555" t="s">
        <v>69</v>
      </c>
      <c r="Q82" s="551" t="s">
        <v>69</v>
      </c>
      <c r="R82" s="549" t="s">
        <v>69</v>
      </c>
      <c r="S82" s="555" t="s">
        <v>69</v>
      </c>
      <c r="T82" s="551" t="s">
        <v>69</v>
      </c>
    </row>
    <row r="83" spans="1:26" ht="23.1" customHeight="1" thickBot="1" x14ac:dyDescent="0.25">
      <c r="A83" s="556" t="s">
        <v>74</v>
      </c>
      <c r="B83" s="557" t="s">
        <v>94</v>
      </c>
      <c r="C83" s="558" t="s">
        <v>69</v>
      </c>
      <c r="D83" s="559" t="s">
        <v>69</v>
      </c>
      <c r="E83" s="560" t="s">
        <v>69</v>
      </c>
      <c r="F83" s="558" t="s">
        <v>69</v>
      </c>
      <c r="G83" s="559" t="s">
        <v>69</v>
      </c>
      <c r="H83" s="560" t="s">
        <v>69</v>
      </c>
      <c r="I83" s="558" t="s">
        <v>69</v>
      </c>
      <c r="J83" s="559" t="s">
        <v>69</v>
      </c>
      <c r="K83" s="560" t="s">
        <v>69</v>
      </c>
      <c r="L83" s="558" t="s">
        <v>69</v>
      </c>
      <c r="M83" s="559" t="s">
        <v>69</v>
      </c>
      <c r="N83" s="560" t="s">
        <v>69</v>
      </c>
      <c r="O83" s="558" t="s">
        <v>69</v>
      </c>
      <c r="P83" s="559" t="s">
        <v>69</v>
      </c>
      <c r="Q83" s="560" t="s">
        <v>69</v>
      </c>
      <c r="R83" s="558" t="s">
        <v>69</v>
      </c>
      <c r="S83" s="559" t="s">
        <v>69</v>
      </c>
      <c r="T83" s="560" t="s">
        <v>69</v>
      </c>
    </row>
    <row r="84" spans="1:26" ht="23.1" customHeight="1" x14ac:dyDescent="0.2">
      <c r="A84" s="561" t="s">
        <v>75</v>
      </c>
    </row>
    <row r="85" spans="1:26" ht="23.1" customHeight="1" x14ac:dyDescent="0.2">
      <c r="A85" s="543" t="s">
        <v>90</v>
      </c>
    </row>
    <row r="87" spans="1:26" ht="23.1" customHeight="1" thickBot="1" x14ac:dyDescent="0.25">
      <c r="A87" s="542" t="s">
        <v>104</v>
      </c>
    </row>
    <row r="88" spans="1:26" ht="23.1" customHeight="1" thickBot="1" x14ac:dyDescent="0.25">
      <c r="A88" s="633" t="s">
        <v>64</v>
      </c>
      <c r="B88" s="635" t="s">
        <v>1</v>
      </c>
      <c r="C88" s="637" t="s">
        <v>105</v>
      </c>
      <c r="D88" s="638"/>
      <c r="E88" s="639"/>
      <c r="F88" s="637" t="s">
        <v>106</v>
      </c>
      <c r="G88" s="638"/>
      <c r="H88" s="639"/>
      <c r="I88" s="641" t="s">
        <v>107</v>
      </c>
      <c r="J88" s="642"/>
      <c r="K88" s="643"/>
      <c r="L88" s="641" t="s">
        <v>108</v>
      </c>
      <c r="M88" s="642"/>
      <c r="N88" s="643"/>
      <c r="O88" s="641" t="s">
        <v>109</v>
      </c>
      <c r="P88" s="642"/>
      <c r="Q88" s="643"/>
      <c r="R88" s="641" t="s">
        <v>110</v>
      </c>
      <c r="S88" s="642"/>
      <c r="T88" s="643"/>
      <c r="U88" s="641" t="s">
        <v>111</v>
      </c>
      <c r="V88" s="642"/>
      <c r="W88" s="643"/>
      <c r="X88" s="641" t="s">
        <v>112</v>
      </c>
      <c r="Y88" s="642"/>
      <c r="Z88" s="643"/>
    </row>
    <row r="89" spans="1:26" ht="23.1" customHeight="1" thickBot="1" x14ac:dyDescent="0.25">
      <c r="A89" s="634"/>
      <c r="B89" s="640"/>
      <c r="C89" s="544" t="s">
        <v>2</v>
      </c>
      <c r="D89" s="563" t="s">
        <v>3</v>
      </c>
      <c r="E89" s="546" t="s">
        <v>4</v>
      </c>
      <c r="F89" s="544" t="s">
        <v>2</v>
      </c>
      <c r="G89" s="563" t="s">
        <v>3</v>
      </c>
      <c r="H89" s="546" t="s">
        <v>4</v>
      </c>
      <c r="I89" s="544" t="s">
        <v>2</v>
      </c>
      <c r="J89" s="563" t="s">
        <v>3</v>
      </c>
      <c r="K89" s="546" t="s">
        <v>4</v>
      </c>
      <c r="L89" s="544" t="s">
        <v>2</v>
      </c>
      <c r="M89" s="563" t="s">
        <v>3</v>
      </c>
      <c r="N89" s="546" t="s">
        <v>4</v>
      </c>
      <c r="O89" s="544" t="s">
        <v>2</v>
      </c>
      <c r="P89" s="563" t="s">
        <v>3</v>
      </c>
      <c r="Q89" s="546" t="s">
        <v>4</v>
      </c>
      <c r="R89" s="544" t="s">
        <v>2</v>
      </c>
      <c r="S89" s="563" t="s">
        <v>3</v>
      </c>
      <c r="T89" s="546" t="s">
        <v>4</v>
      </c>
      <c r="U89" s="544" t="s">
        <v>2</v>
      </c>
      <c r="V89" s="563" t="s">
        <v>3</v>
      </c>
      <c r="W89" s="546" t="s">
        <v>4</v>
      </c>
      <c r="X89" s="544" t="s">
        <v>2</v>
      </c>
      <c r="Y89" s="563" t="s">
        <v>3</v>
      </c>
      <c r="Z89" s="546" t="s">
        <v>4</v>
      </c>
    </row>
    <row r="90" spans="1:26" ht="23.1" customHeight="1" x14ac:dyDescent="0.2">
      <c r="A90" s="547" t="s">
        <v>67</v>
      </c>
      <c r="B90" s="566" t="s">
        <v>94</v>
      </c>
      <c r="C90" s="571" t="s">
        <v>86</v>
      </c>
      <c r="D90" s="572" t="s">
        <v>86</v>
      </c>
      <c r="E90" s="573" t="s">
        <v>69</v>
      </c>
      <c r="F90" s="565" t="s">
        <v>69</v>
      </c>
      <c r="G90" s="550" t="s">
        <v>69</v>
      </c>
      <c r="H90" s="551" t="s">
        <v>69</v>
      </c>
      <c r="I90" s="565" t="s">
        <v>69</v>
      </c>
      <c r="J90" s="550" t="s">
        <v>69</v>
      </c>
      <c r="K90" s="551" t="s">
        <v>69</v>
      </c>
      <c r="L90" s="565" t="s">
        <v>69</v>
      </c>
      <c r="M90" s="550" t="s">
        <v>69</v>
      </c>
      <c r="N90" s="551" t="s">
        <v>69</v>
      </c>
      <c r="O90" s="570" t="s">
        <v>86</v>
      </c>
      <c r="P90" s="550" t="s">
        <v>69</v>
      </c>
      <c r="Q90" s="551" t="s">
        <v>69</v>
      </c>
      <c r="R90" s="565" t="s">
        <v>7</v>
      </c>
      <c r="S90" s="550" t="s">
        <v>7</v>
      </c>
      <c r="T90" s="551" t="s">
        <v>69</v>
      </c>
      <c r="U90" s="565" t="s">
        <v>69</v>
      </c>
      <c r="V90" s="550" t="s">
        <v>69</v>
      </c>
      <c r="W90" s="551" t="s">
        <v>69</v>
      </c>
      <c r="X90" s="565" t="s">
        <v>7</v>
      </c>
      <c r="Y90" s="550" t="s">
        <v>7</v>
      </c>
      <c r="Z90" s="551" t="s">
        <v>69</v>
      </c>
    </row>
    <row r="91" spans="1:26" ht="23.1" customHeight="1" x14ac:dyDescent="0.2">
      <c r="A91" s="552" t="s">
        <v>95</v>
      </c>
      <c r="B91" s="553" t="s">
        <v>94</v>
      </c>
      <c r="C91" s="549" t="s">
        <v>69</v>
      </c>
      <c r="D91" s="574" t="s">
        <v>69</v>
      </c>
      <c r="E91" s="575" t="s">
        <v>7</v>
      </c>
      <c r="F91" s="549" t="s">
        <v>7</v>
      </c>
      <c r="G91" s="555" t="s">
        <v>7</v>
      </c>
      <c r="H91" s="575" t="s">
        <v>7</v>
      </c>
      <c r="I91" s="549" t="s">
        <v>7</v>
      </c>
      <c r="J91" s="555" t="s">
        <v>7</v>
      </c>
      <c r="K91" s="575" t="s">
        <v>7</v>
      </c>
      <c r="L91" s="549" t="s">
        <v>7</v>
      </c>
      <c r="M91" s="555" t="s">
        <v>7</v>
      </c>
      <c r="N91" s="575" t="s">
        <v>7</v>
      </c>
      <c r="O91" s="549" t="s">
        <v>69</v>
      </c>
      <c r="P91" s="555" t="s">
        <v>7</v>
      </c>
      <c r="Q91" s="575" t="s">
        <v>7</v>
      </c>
      <c r="R91" s="549" t="s">
        <v>7</v>
      </c>
      <c r="S91" s="555" t="s">
        <v>7</v>
      </c>
      <c r="T91" s="575" t="s">
        <v>7</v>
      </c>
      <c r="U91" s="576" t="s">
        <v>7</v>
      </c>
      <c r="V91" s="555" t="s">
        <v>7</v>
      </c>
      <c r="W91" s="575" t="s">
        <v>7</v>
      </c>
      <c r="X91" s="549" t="s">
        <v>7</v>
      </c>
      <c r="Y91" s="555" t="s">
        <v>7</v>
      </c>
      <c r="Z91" s="575" t="s">
        <v>7</v>
      </c>
    </row>
    <row r="92" spans="1:26" ht="23.1" customHeight="1" x14ac:dyDescent="0.2">
      <c r="A92" s="552" t="s">
        <v>96</v>
      </c>
      <c r="B92" s="553" t="s">
        <v>94</v>
      </c>
      <c r="C92" s="554" t="s">
        <v>69</v>
      </c>
      <c r="D92" s="574" t="s">
        <v>69</v>
      </c>
      <c r="E92" s="575" t="s">
        <v>7</v>
      </c>
      <c r="F92" s="549" t="s">
        <v>7</v>
      </c>
      <c r="G92" s="555" t="s">
        <v>7</v>
      </c>
      <c r="H92" s="575" t="s">
        <v>7</v>
      </c>
      <c r="I92" s="549" t="s">
        <v>7</v>
      </c>
      <c r="J92" s="555" t="s">
        <v>7</v>
      </c>
      <c r="K92" s="575" t="s">
        <v>7</v>
      </c>
      <c r="L92" s="549" t="s">
        <v>7</v>
      </c>
      <c r="M92" s="555" t="s">
        <v>7</v>
      </c>
      <c r="N92" s="575" t="s">
        <v>7</v>
      </c>
      <c r="O92" s="549" t="s">
        <v>69</v>
      </c>
      <c r="P92" s="555" t="s">
        <v>7</v>
      </c>
      <c r="Q92" s="575" t="s">
        <v>7</v>
      </c>
      <c r="R92" s="554" t="s">
        <v>7</v>
      </c>
      <c r="S92" s="555" t="s">
        <v>7</v>
      </c>
      <c r="T92" s="575" t="s">
        <v>7</v>
      </c>
      <c r="U92" s="576" t="s">
        <v>7</v>
      </c>
      <c r="V92" s="555" t="s">
        <v>7</v>
      </c>
      <c r="W92" s="575" t="s">
        <v>7</v>
      </c>
      <c r="X92" s="554" t="s">
        <v>7</v>
      </c>
      <c r="Y92" s="555" t="s">
        <v>7</v>
      </c>
      <c r="Z92" s="575" t="s">
        <v>7</v>
      </c>
    </row>
    <row r="93" spans="1:26" ht="23.1" customHeight="1" x14ac:dyDescent="0.2">
      <c r="A93" s="547" t="s">
        <v>71</v>
      </c>
      <c r="B93" s="553" t="s">
        <v>94</v>
      </c>
      <c r="C93" s="549" t="s">
        <v>69</v>
      </c>
      <c r="D93" s="574" t="s">
        <v>69</v>
      </c>
      <c r="E93" s="575" t="s">
        <v>69</v>
      </c>
      <c r="F93" s="549" t="s">
        <v>69</v>
      </c>
      <c r="G93" s="555" t="s">
        <v>69</v>
      </c>
      <c r="H93" s="551" t="s">
        <v>69</v>
      </c>
      <c r="I93" s="549" t="s">
        <v>69</v>
      </c>
      <c r="J93" s="555" t="s">
        <v>69</v>
      </c>
      <c r="K93" s="551" t="s">
        <v>69</v>
      </c>
      <c r="L93" s="549" t="s">
        <v>69</v>
      </c>
      <c r="M93" s="555" t="s">
        <v>69</v>
      </c>
      <c r="N93" s="551" t="s">
        <v>69</v>
      </c>
      <c r="O93" s="549" t="s">
        <v>69</v>
      </c>
      <c r="P93" s="555" t="s">
        <v>69</v>
      </c>
      <c r="Q93" s="551" t="s">
        <v>69</v>
      </c>
      <c r="R93" s="549" t="s">
        <v>7</v>
      </c>
      <c r="S93" s="555" t="s">
        <v>7</v>
      </c>
      <c r="T93" s="551" t="s">
        <v>69</v>
      </c>
      <c r="U93" s="549" t="s">
        <v>69</v>
      </c>
      <c r="V93" s="555" t="s">
        <v>69</v>
      </c>
      <c r="W93" s="551" t="s">
        <v>69</v>
      </c>
      <c r="X93" s="549" t="s">
        <v>7</v>
      </c>
      <c r="Y93" s="555" t="s">
        <v>7</v>
      </c>
      <c r="Z93" s="551" t="s">
        <v>69</v>
      </c>
    </row>
    <row r="94" spans="1:26" ht="23.1" customHeight="1" x14ac:dyDescent="0.2">
      <c r="A94" s="547" t="s">
        <v>72</v>
      </c>
      <c r="B94" s="553" t="s">
        <v>94</v>
      </c>
      <c r="C94" s="549" t="s">
        <v>69</v>
      </c>
      <c r="D94" s="574" t="s">
        <v>69</v>
      </c>
      <c r="E94" s="575" t="s">
        <v>69</v>
      </c>
      <c r="F94" s="549" t="s">
        <v>69</v>
      </c>
      <c r="G94" s="555" t="s">
        <v>69</v>
      </c>
      <c r="H94" s="551" t="s">
        <v>69</v>
      </c>
      <c r="I94" s="549" t="s">
        <v>69</v>
      </c>
      <c r="J94" s="555" t="s">
        <v>69</v>
      </c>
      <c r="K94" s="551" t="s">
        <v>69</v>
      </c>
      <c r="L94" s="549" t="s">
        <v>69</v>
      </c>
      <c r="M94" s="555" t="s">
        <v>69</v>
      </c>
      <c r="N94" s="551" t="s">
        <v>69</v>
      </c>
      <c r="O94" s="549" t="s">
        <v>69</v>
      </c>
      <c r="P94" s="555" t="s">
        <v>69</v>
      </c>
      <c r="Q94" s="551" t="s">
        <v>69</v>
      </c>
      <c r="R94" s="549" t="s">
        <v>7</v>
      </c>
      <c r="S94" s="555" t="s">
        <v>7</v>
      </c>
      <c r="T94" s="551" t="s">
        <v>69</v>
      </c>
      <c r="U94" s="549" t="s">
        <v>69</v>
      </c>
      <c r="V94" s="555" t="s">
        <v>69</v>
      </c>
      <c r="W94" s="551" t="s">
        <v>69</v>
      </c>
      <c r="X94" s="549" t="s">
        <v>7</v>
      </c>
      <c r="Y94" s="555" t="s">
        <v>7</v>
      </c>
      <c r="Z94" s="551" t="s">
        <v>69</v>
      </c>
    </row>
    <row r="95" spans="1:26" ht="23.1" customHeight="1" x14ac:dyDescent="0.2">
      <c r="A95" s="547" t="s">
        <v>73</v>
      </c>
      <c r="B95" s="553" t="s">
        <v>94</v>
      </c>
      <c r="C95" s="549" t="s">
        <v>69</v>
      </c>
      <c r="D95" s="574" t="s">
        <v>86</v>
      </c>
      <c r="E95" s="575" t="s">
        <v>86</v>
      </c>
      <c r="F95" s="549" t="s">
        <v>69</v>
      </c>
      <c r="G95" s="555" t="s">
        <v>69</v>
      </c>
      <c r="H95" s="551" t="s">
        <v>69</v>
      </c>
      <c r="I95" s="549" t="s">
        <v>69</v>
      </c>
      <c r="J95" s="555" t="s">
        <v>69</v>
      </c>
      <c r="K95" s="551" t="s">
        <v>69</v>
      </c>
      <c r="L95" s="549" t="s">
        <v>69</v>
      </c>
      <c r="M95" s="555" t="s">
        <v>69</v>
      </c>
      <c r="N95" s="551" t="s">
        <v>69</v>
      </c>
      <c r="O95" s="549" t="s">
        <v>69</v>
      </c>
      <c r="P95" s="555" t="s">
        <v>69</v>
      </c>
      <c r="Q95" s="551" t="s">
        <v>69</v>
      </c>
      <c r="R95" s="549" t="s">
        <v>7</v>
      </c>
      <c r="S95" s="555" t="s">
        <v>7</v>
      </c>
      <c r="T95" s="551" t="s">
        <v>69</v>
      </c>
      <c r="U95" s="549" t="s">
        <v>69</v>
      </c>
      <c r="V95" s="555" t="s">
        <v>69</v>
      </c>
      <c r="W95" s="551" t="s">
        <v>69</v>
      </c>
      <c r="X95" s="549" t="s">
        <v>7</v>
      </c>
      <c r="Y95" s="555" t="s">
        <v>7</v>
      </c>
      <c r="Z95" s="551" t="s">
        <v>69</v>
      </c>
    </row>
    <row r="96" spans="1:26" ht="23.1" customHeight="1" thickBot="1" x14ac:dyDescent="0.25">
      <c r="A96" s="556" t="s">
        <v>74</v>
      </c>
      <c r="B96" s="557" t="s">
        <v>94</v>
      </c>
      <c r="C96" s="558" t="s">
        <v>69</v>
      </c>
      <c r="D96" s="577" t="s">
        <v>69</v>
      </c>
      <c r="E96" s="578" t="s">
        <v>69</v>
      </c>
      <c r="F96" s="558" t="s">
        <v>69</v>
      </c>
      <c r="G96" s="559" t="s">
        <v>69</v>
      </c>
      <c r="H96" s="560" t="s">
        <v>69</v>
      </c>
      <c r="I96" s="558" t="s">
        <v>69</v>
      </c>
      <c r="J96" s="559" t="s">
        <v>69</v>
      </c>
      <c r="K96" s="560" t="s">
        <v>69</v>
      </c>
      <c r="L96" s="558" t="s">
        <v>69</v>
      </c>
      <c r="M96" s="559" t="s">
        <v>69</v>
      </c>
      <c r="N96" s="560" t="s">
        <v>69</v>
      </c>
      <c r="O96" s="558" t="s">
        <v>69</v>
      </c>
      <c r="P96" s="559" t="s">
        <v>69</v>
      </c>
      <c r="Q96" s="560" t="s">
        <v>69</v>
      </c>
      <c r="R96" s="558" t="s">
        <v>7</v>
      </c>
      <c r="S96" s="559" t="s">
        <v>7</v>
      </c>
      <c r="T96" s="560" t="s">
        <v>69</v>
      </c>
      <c r="U96" s="558" t="s">
        <v>69</v>
      </c>
      <c r="V96" s="559" t="s">
        <v>69</v>
      </c>
      <c r="W96" s="560" t="s">
        <v>69</v>
      </c>
      <c r="X96" s="558" t="s">
        <v>7</v>
      </c>
      <c r="Y96" s="559" t="s">
        <v>7</v>
      </c>
      <c r="Z96" s="560" t="s">
        <v>69</v>
      </c>
    </row>
    <row r="97" spans="1:38" ht="23.1" customHeight="1" x14ac:dyDescent="0.2">
      <c r="A97" s="561" t="s">
        <v>75</v>
      </c>
    </row>
    <row r="98" spans="1:38" ht="23.1" customHeight="1" x14ac:dyDescent="0.2">
      <c r="A98" s="543" t="s">
        <v>90</v>
      </c>
    </row>
    <row r="100" spans="1:38" ht="23.1" customHeight="1" thickBot="1" x14ac:dyDescent="0.25">
      <c r="A100" s="542" t="s">
        <v>113</v>
      </c>
    </row>
    <row r="101" spans="1:38" ht="23.1" customHeight="1" thickBot="1" x14ac:dyDescent="0.25">
      <c r="A101" s="633" t="s">
        <v>64</v>
      </c>
      <c r="B101" s="635" t="s">
        <v>1</v>
      </c>
      <c r="C101" s="637" t="s">
        <v>114</v>
      </c>
      <c r="D101" s="638"/>
      <c r="E101" s="639"/>
      <c r="F101" s="637" t="s">
        <v>115</v>
      </c>
      <c r="G101" s="638"/>
      <c r="H101" s="639"/>
      <c r="I101" s="637" t="s">
        <v>116</v>
      </c>
      <c r="J101" s="638"/>
      <c r="K101" s="639"/>
      <c r="L101" s="637" t="s">
        <v>117</v>
      </c>
      <c r="M101" s="638"/>
      <c r="N101" s="639"/>
      <c r="O101" s="637" t="s">
        <v>118</v>
      </c>
      <c r="P101" s="638"/>
      <c r="Q101" s="639"/>
      <c r="R101" s="637" t="s">
        <v>119</v>
      </c>
      <c r="S101" s="638"/>
      <c r="T101" s="639"/>
      <c r="U101" s="637" t="s">
        <v>120</v>
      </c>
      <c r="V101" s="638"/>
      <c r="W101" s="639"/>
      <c r="X101" s="637" t="s">
        <v>121</v>
      </c>
      <c r="Y101" s="638"/>
      <c r="Z101" s="639"/>
      <c r="AA101" s="637" t="s">
        <v>122</v>
      </c>
      <c r="AB101" s="638"/>
      <c r="AC101" s="639"/>
      <c r="AD101" s="637" t="s">
        <v>123</v>
      </c>
      <c r="AE101" s="638"/>
      <c r="AF101" s="639"/>
      <c r="AG101" s="637" t="s">
        <v>124</v>
      </c>
      <c r="AH101" s="638"/>
      <c r="AI101" s="639"/>
      <c r="AJ101" s="637" t="s">
        <v>125</v>
      </c>
      <c r="AK101" s="638"/>
      <c r="AL101" s="639"/>
    </row>
    <row r="102" spans="1:38" ht="23.1" customHeight="1" thickBot="1" x14ac:dyDescent="0.25">
      <c r="A102" s="634"/>
      <c r="B102" s="640"/>
      <c r="C102" s="544" t="s">
        <v>2</v>
      </c>
      <c r="D102" s="563" t="s">
        <v>3</v>
      </c>
      <c r="E102" s="546" t="s">
        <v>4</v>
      </c>
      <c r="F102" s="544" t="s">
        <v>2</v>
      </c>
      <c r="G102" s="563" t="s">
        <v>3</v>
      </c>
      <c r="H102" s="546" t="s">
        <v>4</v>
      </c>
      <c r="I102" s="544" t="s">
        <v>2</v>
      </c>
      <c r="J102" s="563" t="s">
        <v>3</v>
      </c>
      <c r="K102" s="546" t="s">
        <v>4</v>
      </c>
      <c r="L102" s="544" t="s">
        <v>2</v>
      </c>
      <c r="M102" s="563" t="s">
        <v>3</v>
      </c>
      <c r="N102" s="546" t="s">
        <v>4</v>
      </c>
      <c r="O102" s="544" t="s">
        <v>2</v>
      </c>
      <c r="P102" s="563" t="s">
        <v>3</v>
      </c>
      <c r="Q102" s="546" t="s">
        <v>4</v>
      </c>
      <c r="R102" s="544" t="s">
        <v>2</v>
      </c>
      <c r="S102" s="563" t="s">
        <v>3</v>
      </c>
      <c r="T102" s="546" t="s">
        <v>4</v>
      </c>
      <c r="U102" s="544" t="s">
        <v>2</v>
      </c>
      <c r="V102" s="563" t="s">
        <v>3</v>
      </c>
      <c r="W102" s="546" t="s">
        <v>4</v>
      </c>
      <c r="X102" s="544" t="s">
        <v>2</v>
      </c>
      <c r="Y102" s="563" t="s">
        <v>3</v>
      </c>
      <c r="Z102" s="546" t="s">
        <v>4</v>
      </c>
      <c r="AA102" s="544" t="s">
        <v>2</v>
      </c>
      <c r="AB102" s="563" t="s">
        <v>3</v>
      </c>
      <c r="AC102" s="546" t="s">
        <v>4</v>
      </c>
      <c r="AD102" s="544" t="s">
        <v>2</v>
      </c>
      <c r="AE102" s="563" t="s">
        <v>3</v>
      </c>
      <c r="AF102" s="546" t="s">
        <v>4</v>
      </c>
      <c r="AG102" s="544" t="s">
        <v>2</v>
      </c>
      <c r="AH102" s="563" t="s">
        <v>3</v>
      </c>
      <c r="AI102" s="546" t="s">
        <v>4</v>
      </c>
      <c r="AJ102" s="544" t="s">
        <v>2</v>
      </c>
      <c r="AK102" s="563" t="s">
        <v>3</v>
      </c>
      <c r="AL102" s="546" t="s">
        <v>4</v>
      </c>
    </row>
    <row r="103" spans="1:38" ht="23.1" customHeight="1" x14ac:dyDescent="0.2">
      <c r="A103" s="547" t="s">
        <v>67</v>
      </c>
      <c r="B103" s="566" t="s">
        <v>94</v>
      </c>
      <c r="C103" s="549" t="s">
        <v>69</v>
      </c>
      <c r="D103" s="579" t="s">
        <v>69</v>
      </c>
      <c r="E103" s="573" t="s">
        <v>69</v>
      </c>
      <c r="F103" s="565" t="s">
        <v>7</v>
      </c>
      <c r="G103" s="550" t="s">
        <v>7</v>
      </c>
      <c r="H103" s="551" t="s">
        <v>69</v>
      </c>
      <c r="I103" s="565" t="s">
        <v>69</v>
      </c>
      <c r="J103" s="550" t="s">
        <v>69</v>
      </c>
      <c r="K103" s="551" t="s">
        <v>69</v>
      </c>
      <c r="L103" s="565" t="s">
        <v>7</v>
      </c>
      <c r="M103" s="550" t="s">
        <v>7</v>
      </c>
      <c r="N103" s="551" t="s">
        <v>69</v>
      </c>
      <c r="O103" s="580" t="s">
        <v>69</v>
      </c>
      <c r="P103" s="581" t="s">
        <v>86</v>
      </c>
      <c r="Q103" s="582" t="s">
        <v>86</v>
      </c>
      <c r="R103" s="565" t="s">
        <v>7</v>
      </c>
      <c r="S103" s="550" t="s">
        <v>7</v>
      </c>
      <c r="T103" s="551" t="s">
        <v>69</v>
      </c>
      <c r="U103" s="565" t="s">
        <v>7</v>
      </c>
      <c r="V103" s="550" t="s">
        <v>69</v>
      </c>
      <c r="W103" s="551" t="s">
        <v>69</v>
      </c>
      <c r="X103" s="565" t="s">
        <v>7</v>
      </c>
      <c r="Y103" s="550" t="s">
        <v>7</v>
      </c>
      <c r="Z103" s="583" t="s">
        <v>86</v>
      </c>
      <c r="AA103" s="570" t="s">
        <v>86</v>
      </c>
      <c r="AB103" s="584" t="s">
        <v>86</v>
      </c>
      <c r="AC103" s="551" t="s">
        <v>69</v>
      </c>
      <c r="AD103" s="565" t="s">
        <v>7</v>
      </c>
      <c r="AE103" s="550" t="s">
        <v>7</v>
      </c>
      <c r="AF103" s="583" t="s">
        <v>86</v>
      </c>
      <c r="AG103" s="565" t="s">
        <v>69</v>
      </c>
      <c r="AH103" s="550" t="s">
        <v>69</v>
      </c>
      <c r="AI103" s="551" t="s">
        <v>69</v>
      </c>
      <c r="AJ103" s="565" t="s">
        <v>7</v>
      </c>
      <c r="AK103" s="550" t="s">
        <v>7</v>
      </c>
      <c r="AL103" s="551" t="s">
        <v>69</v>
      </c>
    </row>
    <row r="104" spans="1:38" ht="23.1" customHeight="1" x14ac:dyDescent="0.2">
      <c r="A104" s="552" t="s">
        <v>95</v>
      </c>
      <c r="B104" s="553" t="s">
        <v>94</v>
      </c>
      <c r="C104" s="549" t="s">
        <v>7</v>
      </c>
      <c r="D104" s="574" t="s">
        <v>7</v>
      </c>
      <c r="E104" s="575" t="s">
        <v>7</v>
      </c>
      <c r="F104" s="576" t="s">
        <v>7</v>
      </c>
      <c r="G104" s="555" t="s">
        <v>7</v>
      </c>
      <c r="H104" s="575" t="s">
        <v>7</v>
      </c>
      <c r="I104" s="576" t="s">
        <v>7</v>
      </c>
      <c r="J104" s="555" t="s">
        <v>7</v>
      </c>
      <c r="K104" s="575" t="s">
        <v>7</v>
      </c>
      <c r="L104" s="576" t="s">
        <v>7</v>
      </c>
      <c r="M104" s="555" t="s">
        <v>7</v>
      </c>
      <c r="N104" s="575" t="s">
        <v>7</v>
      </c>
      <c r="O104" s="585" t="s">
        <v>7</v>
      </c>
      <c r="P104" s="574" t="s">
        <v>69</v>
      </c>
      <c r="Q104" s="575" t="s">
        <v>69</v>
      </c>
      <c r="R104" s="576" t="s">
        <v>7</v>
      </c>
      <c r="S104" s="555" t="s">
        <v>7</v>
      </c>
      <c r="T104" s="575" t="s">
        <v>7</v>
      </c>
      <c r="U104" s="576" t="s">
        <v>7</v>
      </c>
      <c r="V104" s="555" t="s">
        <v>7</v>
      </c>
      <c r="W104" s="575" t="s">
        <v>7</v>
      </c>
      <c r="X104" s="576" t="s">
        <v>7</v>
      </c>
      <c r="Y104" s="555" t="s">
        <v>7</v>
      </c>
      <c r="Z104" s="575" t="s">
        <v>69</v>
      </c>
      <c r="AA104" s="576" t="s">
        <v>69</v>
      </c>
      <c r="AB104" s="555" t="s">
        <v>69</v>
      </c>
      <c r="AC104" s="575" t="s">
        <v>7</v>
      </c>
      <c r="AD104" s="576" t="s">
        <v>7</v>
      </c>
      <c r="AE104" s="555" t="s">
        <v>7</v>
      </c>
      <c r="AF104" s="575" t="s">
        <v>69</v>
      </c>
      <c r="AG104" s="576" t="s">
        <v>7</v>
      </c>
      <c r="AH104" s="555" t="s">
        <v>7</v>
      </c>
      <c r="AI104" s="575" t="s">
        <v>7</v>
      </c>
      <c r="AJ104" s="576" t="s">
        <v>7</v>
      </c>
      <c r="AK104" s="555" t="s">
        <v>7</v>
      </c>
      <c r="AL104" s="575" t="s">
        <v>7</v>
      </c>
    </row>
    <row r="105" spans="1:38" ht="23.1" customHeight="1" x14ac:dyDescent="0.2">
      <c r="A105" s="552" t="s">
        <v>96</v>
      </c>
      <c r="B105" s="553" t="s">
        <v>94</v>
      </c>
      <c r="C105" s="554" t="s">
        <v>7</v>
      </c>
      <c r="D105" s="574" t="s">
        <v>7</v>
      </c>
      <c r="E105" s="575" t="s">
        <v>7</v>
      </c>
      <c r="F105" s="576" t="s">
        <v>7</v>
      </c>
      <c r="G105" s="555" t="s">
        <v>7</v>
      </c>
      <c r="H105" s="575" t="s">
        <v>7</v>
      </c>
      <c r="I105" s="576" t="s">
        <v>7</v>
      </c>
      <c r="J105" s="555" t="s">
        <v>7</v>
      </c>
      <c r="K105" s="575" t="s">
        <v>7</v>
      </c>
      <c r="L105" s="576" t="s">
        <v>7</v>
      </c>
      <c r="M105" s="555" t="s">
        <v>7</v>
      </c>
      <c r="N105" s="575" t="s">
        <v>7</v>
      </c>
      <c r="O105" s="585" t="s">
        <v>7</v>
      </c>
      <c r="P105" s="574" t="s">
        <v>69</v>
      </c>
      <c r="Q105" s="575" t="s">
        <v>69</v>
      </c>
      <c r="R105" s="576" t="s">
        <v>7</v>
      </c>
      <c r="S105" s="555" t="s">
        <v>7</v>
      </c>
      <c r="T105" s="575" t="s">
        <v>7</v>
      </c>
      <c r="U105" s="576" t="s">
        <v>7</v>
      </c>
      <c r="V105" s="555" t="s">
        <v>7</v>
      </c>
      <c r="W105" s="575" t="s">
        <v>7</v>
      </c>
      <c r="X105" s="576" t="s">
        <v>7</v>
      </c>
      <c r="Y105" s="555" t="s">
        <v>7</v>
      </c>
      <c r="Z105" s="575" t="s">
        <v>69</v>
      </c>
      <c r="AA105" s="576" t="s">
        <v>69</v>
      </c>
      <c r="AB105" s="555" t="s">
        <v>69</v>
      </c>
      <c r="AC105" s="575" t="s">
        <v>7</v>
      </c>
      <c r="AD105" s="576" t="s">
        <v>7</v>
      </c>
      <c r="AE105" s="555" t="s">
        <v>7</v>
      </c>
      <c r="AF105" s="575" t="s">
        <v>69</v>
      </c>
      <c r="AG105" s="576" t="s">
        <v>7</v>
      </c>
      <c r="AH105" s="555" t="s">
        <v>7</v>
      </c>
      <c r="AI105" s="575" t="s">
        <v>7</v>
      </c>
      <c r="AJ105" s="576" t="s">
        <v>7</v>
      </c>
      <c r="AK105" s="555" t="s">
        <v>7</v>
      </c>
      <c r="AL105" s="575" t="s">
        <v>7</v>
      </c>
    </row>
    <row r="106" spans="1:38" ht="23.1" customHeight="1" x14ac:dyDescent="0.2">
      <c r="A106" s="547" t="s">
        <v>71</v>
      </c>
      <c r="B106" s="553" t="s">
        <v>94</v>
      </c>
      <c r="C106" s="549" t="s">
        <v>69</v>
      </c>
      <c r="D106" s="574" t="s">
        <v>69</v>
      </c>
      <c r="E106" s="575" t="s">
        <v>69</v>
      </c>
      <c r="F106" s="549" t="s">
        <v>7</v>
      </c>
      <c r="G106" s="555" t="s">
        <v>7</v>
      </c>
      <c r="H106" s="551" t="s">
        <v>69</v>
      </c>
      <c r="I106" s="549" t="s">
        <v>69</v>
      </c>
      <c r="J106" s="555" t="s">
        <v>69</v>
      </c>
      <c r="K106" s="551" t="s">
        <v>69</v>
      </c>
      <c r="L106" s="549" t="s">
        <v>7</v>
      </c>
      <c r="M106" s="555" t="s">
        <v>7</v>
      </c>
      <c r="N106" s="551" t="s">
        <v>69</v>
      </c>
      <c r="O106" s="585" t="s">
        <v>69</v>
      </c>
      <c r="P106" s="574" t="s">
        <v>69</v>
      </c>
      <c r="Q106" s="575" t="s">
        <v>69</v>
      </c>
      <c r="R106" s="549" t="s">
        <v>7</v>
      </c>
      <c r="S106" s="555" t="s">
        <v>7</v>
      </c>
      <c r="T106" s="551" t="s">
        <v>69</v>
      </c>
      <c r="U106" s="549" t="s">
        <v>7</v>
      </c>
      <c r="V106" s="555" t="s">
        <v>69</v>
      </c>
      <c r="W106" s="551" t="s">
        <v>69</v>
      </c>
      <c r="X106" s="549" t="s">
        <v>7</v>
      </c>
      <c r="Y106" s="555" t="s">
        <v>7</v>
      </c>
      <c r="Z106" s="551" t="s">
        <v>69</v>
      </c>
      <c r="AA106" s="549" t="s">
        <v>69</v>
      </c>
      <c r="AB106" s="555" t="s">
        <v>69</v>
      </c>
      <c r="AC106" s="551" t="s">
        <v>69</v>
      </c>
      <c r="AD106" s="549" t="s">
        <v>7</v>
      </c>
      <c r="AE106" s="555" t="s">
        <v>7</v>
      </c>
      <c r="AF106" s="551" t="s">
        <v>69</v>
      </c>
      <c r="AG106" s="549" t="s">
        <v>69</v>
      </c>
      <c r="AH106" s="555" t="s">
        <v>69</v>
      </c>
      <c r="AI106" s="551" t="s">
        <v>69</v>
      </c>
      <c r="AJ106" s="549" t="s">
        <v>7</v>
      </c>
      <c r="AK106" s="555" t="s">
        <v>7</v>
      </c>
      <c r="AL106" s="551" t="s">
        <v>69</v>
      </c>
    </row>
    <row r="107" spans="1:38" ht="23.1" customHeight="1" x14ac:dyDescent="0.2">
      <c r="A107" s="547" t="s">
        <v>72</v>
      </c>
      <c r="B107" s="553" t="s">
        <v>94</v>
      </c>
      <c r="C107" s="549" t="s">
        <v>69</v>
      </c>
      <c r="D107" s="574" t="s">
        <v>69</v>
      </c>
      <c r="E107" s="575" t="s">
        <v>69</v>
      </c>
      <c r="F107" s="549" t="s">
        <v>7</v>
      </c>
      <c r="G107" s="555" t="s">
        <v>7</v>
      </c>
      <c r="H107" s="551" t="s">
        <v>69</v>
      </c>
      <c r="I107" s="549" t="s">
        <v>69</v>
      </c>
      <c r="J107" s="555" t="s">
        <v>69</v>
      </c>
      <c r="K107" s="551" t="s">
        <v>69</v>
      </c>
      <c r="L107" s="549" t="s">
        <v>7</v>
      </c>
      <c r="M107" s="555" t="s">
        <v>7</v>
      </c>
      <c r="N107" s="551" t="s">
        <v>69</v>
      </c>
      <c r="O107" s="585" t="s">
        <v>69</v>
      </c>
      <c r="P107" s="574" t="s">
        <v>69</v>
      </c>
      <c r="Q107" s="575" t="s">
        <v>69</v>
      </c>
      <c r="R107" s="549" t="s">
        <v>7</v>
      </c>
      <c r="S107" s="555" t="s">
        <v>7</v>
      </c>
      <c r="T107" s="551" t="s">
        <v>69</v>
      </c>
      <c r="U107" s="549" t="s">
        <v>7</v>
      </c>
      <c r="V107" s="555" t="s">
        <v>69</v>
      </c>
      <c r="W107" s="551" t="s">
        <v>69</v>
      </c>
      <c r="X107" s="549" t="s">
        <v>7</v>
      </c>
      <c r="Y107" s="555" t="s">
        <v>7</v>
      </c>
      <c r="Z107" s="551" t="s">
        <v>69</v>
      </c>
      <c r="AA107" s="549" t="s">
        <v>69</v>
      </c>
      <c r="AB107" s="555" t="s">
        <v>69</v>
      </c>
      <c r="AC107" s="551" t="s">
        <v>69</v>
      </c>
      <c r="AD107" s="549" t="s">
        <v>7</v>
      </c>
      <c r="AE107" s="555" t="s">
        <v>7</v>
      </c>
      <c r="AF107" s="551" t="s">
        <v>69</v>
      </c>
      <c r="AG107" s="549" t="s">
        <v>69</v>
      </c>
      <c r="AH107" s="555" t="s">
        <v>69</v>
      </c>
      <c r="AI107" s="551" t="s">
        <v>69</v>
      </c>
      <c r="AJ107" s="549" t="s">
        <v>7</v>
      </c>
      <c r="AK107" s="555" t="s">
        <v>7</v>
      </c>
      <c r="AL107" s="551" t="s">
        <v>69</v>
      </c>
    </row>
    <row r="108" spans="1:38" ht="23.1" customHeight="1" x14ac:dyDescent="0.2">
      <c r="A108" s="547" t="s">
        <v>73</v>
      </c>
      <c r="B108" s="553" t="s">
        <v>94</v>
      </c>
      <c r="C108" s="571" t="s">
        <v>86</v>
      </c>
      <c r="D108" s="574" t="s">
        <v>69</v>
      </c>
      <c r="E108" s="575" t="s">
        <v>69</v>
      </c>
      <c r="F108" s="549" t="s">
        <v>7</v>
      </c>
      <c r="G108" s="555" t="s">
        <v>7</v>
      </c>
      <c r="H108" s="551" t="s">
        <v>69</v>
      </c>
      <c r="I108" s="549" t="s">
        <v>86</v>
      </c>
      <c r="J108" s="555" t="s">
        <v>69</v>
      </c>
      <c r="K108" s="551" t="s">
        <v>69</v>
      </c>
      <c r="L108" s="549" t="s">
        <v>7</v>
      </c>
      <c r="M108" s="555" t="s">
        <v>7</v>
      </c>
      <c r="N108" s="551" t="s">
        <v>69</v>
      </c>
      <c r="O108" s="586" t="s">
        <v>86</v>
      </c>
      <c r="P108" s="574" t="s">
        <v>69</v>
      </c>
      <c r="Q108" s="575" t="s">
        <v>69</v>
      </c>
      <c r="R108" s="549" t="s">
        <v>7</v>
      </c>
      <c r="S108" s="555" t="s">
        <v>7</v>
      </c>
      <c r="T108" s="551" t="s">
        <v>69</v>
      </c>
      <c r="U108" s="549" t="s">
        <v>7</v>
      </c>
      <c r="V108" s="555" t="s">
        <v>69</v>
      </c>
      <c r="W108" s="583" t="s">
        <v>86</v>
      </c>
      <c r="X108" s="549" t="s">
        <v>7</v>
      </c>
      <c r="Y108" s="555" t="s">
        <v>7</v>
      </c>
      <c r="Z108" s="551" t="s">
        <v>69</v>
      </c>
      <c r="AA108" s="549" t="s">
        <v>69</v>
      </c>
      <c r="AB108" s="555" t="s">
        <v>69</v>
      </c>
      <c r="AC108" s="551" t="s">
        <v>69</v>
      </c>
      <c r="AD108" s="549" t="s">
        <v>7</v>
      </c>
      <c r="AE108" s="555" t="s">
        <v>7</v>
      </c>
      <c r="AF108" s="551" t="s">
        <v>69</v>
      </c>
      <c r="AG108" s="549" t="s">
        <v>69</v>
      </c>
      <c r="AH108" s="555" t="s">
        <v>69</v>
      </c>
      <c r="AI108" s="551" t="s">
        <v>69</v>
      </c>
      <c r="AJ108" s="549" t="s">
        <v>7</v>
      </c>
      <c r="AK108" s="555" t="s">
        <v>7</v>
      </c>
      <c r="AL108" s="551" t="s">
        <v>69</v>
      </c>
    </row>
    <row r="109" spans="1:38" ht="23.1" customHeight="1" thickBot="1" x14ac:dyDescent="0.25">
      <c r="A109" s="556" t="s">
        <v>74</v>
      </c>
      <c r="B109" s="557" t="s">
        <v>94</v>
      </c>
      <c r="C109" s="558" t="s">
        <v>69</v>
      </c>
      <c r="D109" s="577" t="s">
        <v>69</v>
      </c>
      <c r="E109" s="578" t="s">
        <v>69</v>
      </c>
      <c r="F109" s="558" t="s">
        <v>7</v>
      </c>
      <c r="G109" s="559" t="s">
        <v>7</v>
      </c>
      <c r="H109" s="560" t="s">
        <v>69</v>
      </c>
      <c r="I109" s="558" t="s">
        <v>69</v>
      </c>
      <c r="J109" s="559" t="s">
        <v>69</v>
      </c>
      <c r="K109" s="560" t="s">
        <v>69</v>
      </c>
      <c r="L109" s="558" t="s">
        <v>7</v>
      </c>
      <c r="M109" s="559" t="s">
        <v>7</v>
      </c>
      <c r="N109" s="560" t="s">
        <v>69</v>
      </c>
      <c r="O109" s="587" t="s">
        <v>69</v>
      </c>
      <c r="P109" s="577" t="s">
        <v>69</v>
      </c>
      <c r="Q109" s="578" t="s">
        <v>69</v>
      </c>
      <c r="R109" s="558" t="s">
        <v>7</v>
      </c>
      <c r="S109" s="559" t="s">
        <v>7</v>
      </c>
      <c r="T109" s="560" t="s">
        <v>69</v>
      </c>
      <c r="U109" s="558" t="s">
        <v>7</v>
      </c>
      <c r="V109" s="559" t="s">
        <v>69</v>
      </c>
      <c r="W109" s="560" t="s">
        <v>69</v>
      </c>
      <c r="X109" s="558" t="s">
        <v>7</v>
      </c>
      <c r="Y109" s="559" t="s">
        <v>7</v>
      </c>
      <c r="Z109" s="560" t="s">
        <v>69</v>
      </c>
      <c r="AA109" s="558" t="s">
        <v>69</v>
      </c>
      <c r="AB109" s="559" t="s">
        <v>69</v>
      </c>
      <c r="AC109" s="560" t="s">
        <v>69</v>
      </c>
      <c r="AD109" s="558" t="s">
        <v>7</v>
      </c>
      <c r="AE109" s="559" t="s">
        <v>7</v>
      </c>
      <c r="AF109" s="560" t="s">
        <v>69</v>
      </c>
      <c r="AG109" s="558" t="s">
        <v>69</v>
      </c>
      <c r="AH109" s="559" t="s">
        <v>69</v>
      </c>
      <c r="AI109" s="560" t="s">
        <v>69</v>
      </c>
      <c r="AJ109" s="558" t="s">
        <v>7</v>
      </c>
      <c r="AK109" s="559" t="s">
        <v>7</v>
      </c>
      <c r="AL109" s="560" t="s">
        <v>69</v>
      </c>
    </row>
    <row r="110" spans="1:38" ht="23.1" customHeight="1" x14ac:dyDescent="0.2">
      <c r="A110" s="561" t="s">
        <v>75</v>
      </c>
    </row>
    <row r="111" spans="1:38" ht="23.1" customHeight="1" x14ac:dyDescent="0.2">
      <c r="A111" s="543" t="s">
        <v>90</v>
      </c>
    </row>
    <row r="113" spans="1:38" ht="23.1" customHeight="1" thickBot="1" x14ac:dyDescent="0.25">
      <c r="A113" s="542" t="s">
        <v>126</v>
      </c>
    </row>
    <row r="114" spans="1:38" ht="23.1" customHeight="1" thickBot="1" x14ac:dyDescent="0.25">
      <c r="A114" s="633" t="s">
        <v>64</v>
      </c>
      <c r="B114" s="635" t="s">
        <v>1</v>
      </c>
      <c r="C114" s="644">
        <v>59819</v>
      </c>
      <c r="D114" s="645"/>
      <c r="E114" s="646"/>
      <c r="F114" s="644">
        <v>59850</v>
      </c>
      <c r="G114" s="645"/>
      <c r="H114" s="646"/>
      <c r="I114" s="644">
        <v>59880</v>
      </c>
      <c r="J114" s="645"/>
      <c r="K114" s="646"/>
      <c r="L114" s="644">
        <v>59911</v>
      </c>
      <c r="M114" s="645"/>
      <c r="N114" s="646"/>
      <c r="O114" s="644">
        <v>59942</v>
      </c>
      <c r="P114" s="645"/>
      <c r="Q114" s="646"/>
      <c r="R114" s="644">
        <v>59971</v>
      </c>
      <c r="S114" s="645"/>
      <c r="T114" s="646"/>
      <c r="U114" s="644">
        <v>60002</v>
      </c>
      <c r="V114" s="645"/>
      <c r="W114" s="646"/>
      <c r="X114" s="644">
        <v>60032</v>
      </c>
      <c r="Y114" s="645"/>
      <c r="Z114" s="646"/>
      <c r="AA114" s="644">
        <v>60063</v>
      </c>
      <c r="AB114" s="645"/>
      <c r="AC114" s="646"/>
      <c r="AD114" s="644">
        <v>60093</v>
      </c>
      <c r="AE114" s="645"/>
      <c r="AF114" s="646"/>
      <c r="AG114" s="644">
        <v>60124</v>
      </c>
      <c r="AH114" s="645"/>
      <c r="AI114" s="646"/>
      <c r="AJ114" s="644">
        <v>60155</v>
      </c>
      <c r="AK114" s="645"/>
      <c r="AL114" s="646"/>
    </row>
    <row r="115" spans="1:38" ht="23.1" customHeight="1" thickBot="1" x14ac:dyDescent="0.25">
      <c r="A115" s="634"/>
      <c r="B115" s="640"/>
      <c r="C115" s="544" t="s">
        <v>2</v>
      </c>
      <c r="D115" s="563" t="s">
        <v>3</v>
      </c>
      <c r="E115" s="546" t="s">
        <v>4</v>
      </c>
      <c r="F115" s="544" t="s">
        <v>2</v>
      </c>
      <c r="G115" s="563" t="s">
        <v>3</v>
      </c>
      <c r="H115" s="546" t="s">
        <v>4</v>
      </c>
      <c r="I115" s="544" t="s">
        <v>2</v>
      </c>
      <c r="J115" s="563" t="s">
        <v>3</v>
      </c>
      <c r="K115" s="546" t="s">
        <v>4</v>
      </c>
      <c r="L115" s="544" t="s">
        <v>2</v>
      </c>
      <c r="M115" s="563" t="s">
        <v>3</v>
      </c>
      <c r="N115" s="546" t="s">
        <v>4</v>
      </c>
      <c r="O115" s="544" t="s">
        <v>2</v>
      </c>
      <c r="P115" s="563" t="s">
        <v>3</v>
      </c>
      <c r="Q115" s="546" t="s">
        <v>4</v>
      </c>
      <c r="R115" s="544" t="s">
        <v>2</v>
      </c>
      <c r="S115" s="563" t="s">
        <v>3</v>
      </c>
      <c r="T115" s="546" t="s">
        <v>4</v>
      </c>
      <c r="U115" s="544" t="s">
        <v>2</v>
      </c>
      <c r="V115" s="563" t="s">
        <v>3</v>
      </c>
      <c r="W115" s="546" t="s">
        <v>4</v>
      </c>
      <c r="X115" s="544" t="s">
        <v>2</v>
      </c>
      <c r="Y115" s="563" t="s">
        <v>3</v>
      </c>
      <c r="Z115" s="546" t="s">
        <v>4</v>
      </c>
      <c r="AA115" s="544" t="s">
        <v>2</v>
      </c>
      <c r="AB115" s="563" t="s">
        <v>3</v>
      </c>
      <c r="AC115" s="546" t="s">
        <v>4</v>
      </c>
      <c r="AD115" s="544" t="s">
        <v>2</v>
      </c>
      <c r="AE115" s="563" t="s">
        <v>3</v>
      </c>
      <c r="AF115" s="546" t="s">
        <v>4</v>
      </c>
      <c r="AG115" s="544" t="s">
        <v>2</v>
      </c>
      <c r="AH115" s="563" t="s">
        <v>3</v>
      </c>
      <c r="AI115" s="546" t="s">
        <v>4</v>
      </c>
      <c r="AJ115" s="544" t="s">
        <v>2</v>
      </c>
      <c r="AK115" s="563" t="s">
        <v>3</v>
      </c>
      <c r="AL115" s="546" t="s">
        <v>4</v>
      </c>
    </row>
    <row r="116" spans="1:38" ht="23.1" customHeight="1" x14ac:dyDescent="0.2">
      <c r="A116" s="547" t="s">
        <v>67</v>
      </c>
      <c r="B116" s="566" t="s">
        <v>94</v>
      </c>
      <c r="C116" s="549" t="s">
        <v>69</v>
      </c>
      <c r="D116" s="579" t="s">
        <v>69</v>
      </c>
      <c r="E116" s="573" t="s">
        <v>69</v>
      </c>
      <c r="F116" s="565" t="s">
        <v>7</v>
      </c>
      <c r="G116" s="550" t="s">
        <v>7</v>
      </c>
      <c r="H116" s="551" t="s">
        <v>69</v>
      </c>
      <c r="I116" s="565" t="s">
        <v>69</v>
      </c>
      <c r="J116" s="550" t="s">
        <v>69</v>
      </c>
      <c r="K116" s="551" t="s">
        <v>69</v>
      </c>
      <c r="L116" s="565" t="s">
        <v>7</v>
      </c>
      <c r="M116" s="550" t="s">
        <v>7</v>
      </c>
      <c r="N116" s="583" t="s">
        <v>86</v>
      </c>
      <c r="O116" s="565" t="s">
        <v>69</v>
      </c>
      <c r="P116" s="550" t="s">
        <v>69</v>
      </c>
      <c r="Q116" s="583" t="s">
        <v>86</v>
      </c>
      <c r="R116" s="565" t="s">
        <v>7</v>
      </c>
      <c r="S116" s="550" t="s">
        <v>7</v>
      </c>
      <c r="T116" s="551" t="s">
        <v>69</v>
      </c>
      <c r="U116" s="565" t="s">
        <v>69</v>
      </c>
      <c r="V116" s="550" t="s">
        <v>69</v>
      </c>
      <c r="W116" s="550" t="s">
        <v>69</v>
      </c>
      <c r="X116" s="565" t="s">
        <v>7</v>
      </c>
      <c r="Y116" s="550" t="s">
        <v>7</v>
      </c>
      <c r="Z116" s="583" t="s">
        <v>86</v>
      </c>
      <c r="AA116" s="565" t="s">
        <v>69</v>
      </c>
      <c r="AB116" s="584" t="s">
        <v>86</v>
      </c>
      <c r="AC116" s="550" t="s">
        <v>69</v>
      </c>
      <c r="AD116" s="565" t="s">
        <v>7</v>
      </c>
      <c r="AE116" s="550" t="s">
        <v>7</v>
      </c>
      <c r="AF116" s="583" t="s">
        <v>86</v>
      </c>
      <c r="AG116" s="565" t="s">
        <v>69</v>
      </c>
      <c r="AH116" s="584" t="s">
        <v>86</v>
      </c>
      <c r="AI116" s="583" t="s">
        <v>86</v>
      </c>
      <c r="AJ116" s="565" t="s">
        <v>7</v>
      </c>
      <c r="AK116" s="550" t="s">
        <v>7</v>
      </c>
      <c r="AL116" s="583" t="s">
        <v>86</v>
      </c>
    </row>
    <row r="117" spans="1:38" ht="23.1" customHeight="1" x14ac:dyDescent="0.2">
      <c r="A117" s="552" t="s">
        <v>95</v>
      </c>
      <c r="B117" s="553" t="s">
        <v>94</v>
      </c>
      <c r="C117" s="549" t="s">
        <v>7</v>
      </c>
      <c r="D117" s="574" t="s">
        <v>7</v>
      </c>
      <c r="E117" s="575" t="s">
        <v>7</v>
      </c>
      <c r="F117" s="576" t="s">
        <v>7</v>
      </c>
      <c r="G117" s="555" t="s">
        <v>7</v>
      </c>
      <c r="H117" s="575" t="s">
        <v>7</v>
      </c>
      <c r="I117" s="576" t="s">
        <v>7</v>
      </c>
      <c r="J117" s="555" t="s">
        <v>7</v>
      </c>
      <c r="K117" s="575" t="s">
        <v>7</v>
      </c>
      <c r="L117" s="576" t="s">
        <v>7</v>
      </c>
      <c r="M117" s="555" t="s">
        <v>7</v>
      </c>
      <c r="N117" s="551" t="s">
        <v>69</v>
      </c>
      <c r="O117" s="576" t="s">
        <v>7</v>
      </c>
      <c r="P117" s="555" t="s">
        <v>7</v>
      </c>
      <c r="Q117" s="575" t="s">
        <v>69</v>
      </c>
      <c r="R117" s="576" t="s">
        <v>7</v>
      </c>
      <c r="S117" s="555" t="s">
        <v>7</v>
      </c>
      <c r="T117" s="575" t="s">
        <v>7</v>
      </c>
      <c r="U117" s="576" t="s">
        <v>7</v>
      </c>
      <c r="V117" s="555" t="s">
        <v>7</v>
      </c>
      <c r="W117" s="575" t="s">
        <v>7</v>
      </c>
      <c r="X117" s="576" t="s">
        <v>7</v>
      </c>
      <c r="Y117" s="555" t="s">
        <v>7</v>
      </c>
      <c r="Z117" s="575" t="s">
        <v>69</v>
      </c>
      <c r="AA117" s="576" t="s">
        <v>7</v>
      </c>
      <c r="AB117" s="555" t="s">
        <v>69</v>
      </c>
      <c r="AC117" s="575" t="s">
        <v>7</v>
      </c>
      <c r="AD117" s="576" t="s">
        <v>7</v>
      </c>
      <c r="AE117" s="555" t="s">
        <v>7</v>
      </c>
      <c r="AF117" s="575" t="s">
        <v>69</v>
      </c>
      <c r="AG117" s="576" t="s">
        <v>7</v>
      </c>
      <c r="AH117" s="555" t="s">
        <v>69</v>
      </c>
      <c r="AI117" s="575" t="s">
        <v>69</v>
      </c>
      <c r="AJ117" s="576" t="s">
        <v>7</v>
      </c>
      <c r="AK117" s="555" t="s">
        <v>7</v>
      </c>
      <c r="AL117" s="575" t="s">
        <v>69</v>
      </c>
    </row>
    <row r="118" spans="1:38" ht="23.1" customHeight="1" x14ac:dyDescent="0.2">
      <c r="A118" s="552" t="s">
        <v>96</v>
      </c>
      <c r="B118" s="553" t="s">
        <v>94</v>
      </c>
      <c r="C118" s="554" t="s">
        <v>7</v>
      </c>
      <c r="D118" s="574" t="s">
        <v>7</v>
      </c>
      <c r="E118" s="575" t="s">
        <v>7</v>
      </c>
      <c r="F118" s="576" t="s">
        <v>7</v>
      </c>
      <c r="G118" s="555" t="s">
        <v>7</v>
      </c>
      <c r="H118" s="575" t="s">
        <v>7</v>
      </c>
      <c r="I118" s="576" t="s">
        <v>7</v>
      </c>
      <c r="J118" s="555" t="s">
        <v>7</v>
      </c>
      <c r="K118" s="575" t="s">
        <v>7</v>
      </c>
      <c r="L118" s="576" t="s">
        <v>7</v>
      </c>
      <c r="M118" s="555" t="s">
        <v>7</v>
      </c>
      <c r="N118" s="551" t="s">
        <v>69</v>
      </c>
      <c r="O118" s="576" t="s">
        <v>7</v>
      </c>
      <c r="P118" s="555" t="s">
        <v>7</v>
      </c>
      <c r="Q118" s="575" t="s">
        <v>69</v>
      </c>
      <c r="R118" s="576" t="s">
        <v>7</v>
      </c>
      <c r="S118" s="555" t="s">
        <v>7</v>
      </c>
      <c r="T118" s="575" t="s">
        <v>7</v>
      </c>
      <c r="U118" s="576" t="s">
        <v>7</v>
      </c>
      <c r="V118" s="555" t="s">
        <v>7</v>
      </c>
      <c r="W118" s="575" t="s">
        <v>7</v>
      </c>
      <c r="X118" s="576" t="s">
        <v>7</v>
      </c>
      <c r="Y118" s="555" t="s">
        <v>7</v>
      </c>
      <c r="Z118" s="575" t="s">
        <v>69</v>
      </c>
      <c r="AA118" s="576" t="s">
        <v>7</v>
      </c>
      <c r="AB118" s="555" t="s">
        <v>69</v>
      </c>
      <c r="AC118" s="575" t="s">
        <v>7</v>
      </c>
      <c r="AD118" s="576" t="s">
        <v>7</v>
      </c>
      <c r="AE118" s="555" t="s">
        <v>7</v>
      </c>
      <c r="AF118" s="575" t="s">
        <v>69</v>
      </c>
      <c r="AG118" s="576" t="s">
        <v>7</v>
      </c>
      <c r="AH118" s="555" t="s">
        <v>69</v>
      </c>
      <c r="AI118" s="575" t="s">
        <v>69</v>
      </c>
      <c r="AJ118" s="576" t="s">
        <v>7</v>
      </c>
      <c r="AK118" s="555" t="s">
        <v>7</v>
      </c>
      <c r="AL118" s="575" t="s">
        <v>69</v>
      </c>
    </row>
    <row r="119" spans="1:38" ht="23.1" customHeight="1" x14ac:dyDescent="0.2">
      <c r="A119" s="547" t="s">
        <v>71</v>
      </c>
      <c r="B119" s="553" t="s">
        <v>94</v>
      </c>
      <c r="C119" s="549" t="s">
        <v>69</v>
      </c>
      <c r="D119" s="574" t="s">
        <v>69</v>
      </c>
      <c r="E119" s="575" t="s">
        <v>69</v>
      </c>
      <c r="F119" s="549" t="s">
        <v>7</v>
      </c>
      <c r="G119" s="555" t="s">
        <v>7</v>
      </c>
      <c r="H119" s="551" t="s">
        <v>69</v>
      </c>
      <c r="I119" s="549" t="s">
        <v>69</v>
      </c>
      <c r="J119" s="555" t="s">
        <v>69</v>
      </c>
      <c r="K119" s="551" t="s">
        <v>69</v>
      </c>
      <c r="L119" s="549" t="s">
        <v>7</v>
      </c>
      <c r="M119" s="555" t="s">
        <v>7</v>
      </c>
      <c r="N119" s="551" t="s">
        <v>69</v>
      </c>
      <c r="O119" s="549" t="s">
        <v>69</v>
      </c>
      <c r="P119" s="555" t="s">
        <v>69</v>
      </c>
      <c r="Q119" s="551" t="s">
        <v>69</v>
      </c>
      <c r="R119" s="549" t="s">
        <v>7</v>
      </c>
      <c r="S119" s="555" t="s">
        <v>7</v>
      </c>
      <c r="T119" s="551" t="s">
        <v>69</v>
      </c>
      <c r="U119" s="549" t="s">
        <v>69</v>
      </c>
      <c r="V119" s="555" t="s">
        <v>69</v>
      </c>
      <c r="W119" s="551" t="s">
        <v>69</v>
      </c>
      <c r="X119" s="549" t="s">
        <v>7</v>
      </c>
      <c r="Y119" s="555" t="s">
        <v>7</v>
      </c>
      <c r="Z119" s="551" t="s">
        <v>69</v>
      </c>
      <c r="AA119" s="549" t="s">
        <v>69</v>
      </c>
      <c r="AB119" s="555" t="s">
        <v>69</v>
      </c>
      <c r="AC119" s="551" t="s">
        <v>69</v>
      </c>
      <c r="AD119" s="549" t="s">
        <v>7</v>
      </c>
      <c r="AE119" s="555" t="s">
        <v>7</v>
      </c>
      <c r="AF119" s="551" t="s">
        <v>69</v>
      </c>
      <c r="AG119" s="549" t="s">
        <v>69</v>
      </c>
      <c r="AH119" s="555" t="s">
        <v>69</v>
      </c>
      <c r="AI119" s="551" t="s">
        <v>69</v>
      </c>
      <c r="AJ119" s="549" t="s">
        <v>7</v>
      </c>
      <c r="AK119" s="555" t="s">
        <v>7</v>
      </c>
      <c r="AL119" s="551" t="s">
        <v>69</v>
      </c>
    </row>
    <row r="120" spans="1:38" ht="23.1" customHeight="1" x14ac:dyDescent="0.2">
      <c r="A120" s="547" t="s">
        <v>72</v>
      </c>
      <c r="B120" s="553" t="s">
        <v>94</v>
      </c>
      <c r="C120" s="549" t="s">
        <v>69</v>
      </c>
      <c r="D120" s="574" t="s">
        <v>69</v>
      </c>
      <c r="E120" s="575" t="s">
        <v>69</v>
      </c>
      <c r="F120" s="549" t="s">
        <v>7</v>
      </c>
      <c r="G120" s="555" t="s">
        <v>7</v>
      </c>
      <c r="H120" s="551" t="s">
        <v>69</v>
      </c>
      <c r="I120" s="549" t="s">
        <v>69</v>
      </c>
      <c r="J120" s="555" t="s">
        <v>69</v>
      </c>
      <c r="K120" s="551" t="s">
        <v>69</v>
      </c>
      <c r="L120" s="549" t="s">
        <v>7</v>
      </c>
      <c r="M120" s="555" t="s">
        <v>7</v>
      </c>
      <c r="N120" s="551" t="s">
        <v>69</v>
      </c>
      <c r="O120" s="549" t="s">
        <v>69</v>
      </c>
      <c r="P120" s="555" t="s">
        <v>69</v>
      </c>
      <c r="Q120" s="551" t="s">
        <v>69</v>
      </c>
      <c r="R120" s="549" t="s">
        <v>7</v>
      </c>
      <c r="S120" s="555" t="s">
        <v>7</v>
      </c>
      <c r="T120" s="551" t="s">
        <v>69</v>
      </c>
      <c r="U120" s="549" t="s">
        <v>69</v>
      </c>
      <c r="V120" s="555" t="s">
        <v>69</v>
      </c>
      <c r="W120" s="551" t="s">
        <v>69</v>
      </c>
      <c r="X120" s="549" t="s">
        <v>7</v>
      </c>
      <c r="Y120" s="555" t="s">
        <v>7</v>
      </c>
      <c r="Z120" s="551" t="s">
        <v>69</v>
      </c>
      <c r="AA120" s="549" t="s">
        <v>69</v>
      </c>
      <c r="AB120" s="555" t="s">
        <v>69</v>
      </c>
      <c r="AC120" s="551" t="s">
        <v>69</v>
      </c>
      <c r="AD120" s="549" t="s">
        <v>7</v>
      </c>
      <c r="AE120" s="555" t="s">
        <v>7</v>
      </c>
      <c r="AF120" s="551" t="s">
        <v>69</v>
      </c>
      <c r="AG120" s="549" t="s">
        <v>69</v>
      </c>
      <c r="AH120" s="555" t="s">
        <v>69</v>
      </c>
      <c r="AI120" s="551" t="s">
        <v>69</v>
      </c>
      <c r="AJ120" s="549" t="s">
        <v>7</v>
      </c>
      <c r="AK120" s="555" t="s">
        <v>7</v>
      </c>
      <c r="AL120" s="551" t="s">
        <v>69</v>
      </c>
    </row>
    <row r="121" spans="1:38" ht="23.1" customHeight="1" x14ac:dyDescent="0.2">
      <c r="A121" s="547" t="s">
        <v>73</v>
      </c>
      <c r="B121" s="553" t="s">
        <v>94</v>
      </c>
      <c r="C121" s="571" t="s">
        <v>86</v>
      </c>
      <c r="D121" s="574" t="s">
        <v>69</v>
      </c>
      <c r="E121" s="575" t="s">
        <v>69</v>
      </c>
      <c r="F121" s="549" t="s">
        <v>7</v>
      </c>
      <c r="G121" s="555" t="s">
        <v>7</v>
      </c>
      <c r="H121" s="551" t="s">
        <v>69</v>
      </c>
      <c r="I121" s="549" t="s">
        <v>86</v>
      </c>
      <c r="J121" s="555" t="s">
        <v>69</v>
      </c>
      <c r="K121" s="551" t="s">
        <v>69</v>
      </c>
      <c r="L121" s="549" t="s">
        <v>7</v>
      </c>
      <c r="M121" s="555" t="s">
        <v>7</v>
      </c>
      <c r="N121" s="551" t="s">
        <v>69</v>
      </c>
      <c r="O121" s="549" t="s">
        <v>69</v>
      </c>
      <c r="P121" s="555" t="s">
        <v>69</v>
      </c>
      <c r="Q121" s="551" t="s">
        <v>69</v>
      </c>
      <c r="R121" s="549" t="s">
        <v>7</v>
      </c>
      <c r="S121" s="555" t="s">
        <v>7</v>
      </c>
      <c r="T121" s="551" t="s">
        <v>69</v>
      </c>
      <c r="U121" s="549" t="s">
        <v>69</v>
      </c>
      <c r="V121" s="555" t="s">
        <v>69</v>
      </c>
      <c r="W121" s="551" t="s">
        <v>69</v>
      </c>
      <c r="X121" s="549" t="s">
        <v>7</v>
      </c>
      <c r="Y121" s="555" t="s">
        <v>7</v>
      </c>
      <c r="Z121" s="551" t="s">
        <v>69</v>
      </c>
      <c r="AA121" s="549" t="s">
        <v>69</v>
      </c>
      <c r="AB121" s="555" t="s">
        <v>69</v>
      </c>
      <c r="AC121" s="551" t="s">
        <v>69</v>
      </c>
      <c r="AD121" s="549" t="s">
        <v>7</v>
      </c>
      <c r="AE121" s="555" t="s">
        <v>7</v>
      </c>
      <c r="AF121" s="551" t="s">
        <v>69</v>
      </c>
      <c r="AG121" s="549" t="s">
        <v>69</v>
      </c>
      <c r="AH121" s="555" t="s">
        <v>69</v>
      </c>
      <c r="AI121" s="551" t="s">
        <v>69</v>
      </c>
      <c r="AJ121" s="549" t="s">
        <v>7</v>
      </c>
      <c r="AK121" s="555" t="s">
        <v>7</v>
      </c>
      <c r="AL121" s="551" t="s">
        <v>69</v>
      </c>
    </row>
    <row r="122" spans="1:38" ht="23.1" customHeight="1" thickBot="1" x14ac:dyDescent="0.25">
      <c r="A122" s="556" t="s">
        <v>74</v>
      </c>
      <c r="B122" s="557" t="s">
        <v>94</v>
      </c>
      <c r="C122" s="558" t="s">
        <v>69</v>
      </c>
      <c r="D122" s="577" t="s">
        <v>69</v>
      </c>
      <c r="E122" s="578" t="s">
        <v>69</v>
      </c>
      <c r="F122" s="558" t="s">
        <v>7</v>
      </c>
      <c r="G122" s="559" t="s">
        <v>7</v>
      </c>
      <c r="H122" s="560" t="s">
        <v>69</v>
      </c>
      <c r="I122" s="558" t="s">
        <v>69</v>
      </c>
      <c r="J122" s="559" t="s">
        <v>69</v>
      </c>
      <c r="K122" s="560" t="s">
        <v>69</v>
      </c>
      <c r="L122" s="558" t="s">
        <v>7</v>
      </c>
      <c r="M122" s="559" t="s">
        <v>7</v>
      </c>
      <c r="N122" s="560" t="s">
        <v>69</v>
      </c>
      <c r="O122" s="558" t="s">
        <v>69</v>
      </c>
      <c r="P122" s="559" t="s">
        <v>69</v>
      </c>
      <c r="Q122" s="560" t="s">
        <v>69</v>
      </c>
      <c r="R122" s="558" t="s">
        <v>7</v>
      </c>
      <c r="S122" s="559" t="s">
        <v>7</v>
      </c>
      <c r="T122" s="560" t="s">
        <v>69</v>
      </c>
      <c r="U122" s="558" t="s">
        <v>69</v>
      </c>
      <c r="V122" s="559" t="s">
        <v>69</v>
      </c>
      <c r="W122" s="560" t="s">
        <v>69</v>
      </c>
      <c r="X122" s="558" t="s">
        <v>7</v>
      </c>
      <c r="Y122" s="559" t="s">
        <v>7</v>
      </c>
      <c r="Z122" s="560" t="s">
        <v>69</v>
      </c>
      <c r="AA122" s="558" t="s">
        <v>69</v>
      </c>
      <c r="AB122" s="559" t="s">
        <v>69</v>
      </c>
      <c r="AC122" s="560" t="s">
        <v>69</v>
      </c>
      <c r="AD122" s="558" t="s">
        <v>7</v>
      </c>
      <c r="AE122" s="559" t="s">
        <v>7</v>
      </c>
      <c r="AF122" s="560" t="s">
        <v>69</v>
      </c>
      <c r="AG122" s="558" t="s">
        <v>69</v>
      </c>
      <c r="AH122" s="559" t="s">
        <v>69</v>
      </c>
      <c r="AI122" s="560" t="s">
        <v>69</v>
      </c>
      <c r="AJ122" s="558" t="s">
        <v>7</v>
      </c>
      <c r="AK122" s="559" t="s">
        <v>7</v>
      </c>
      <c r="AL122" s="560" t="s">
        <v>69</v>
      </c>
    </row>
    <row r="123" spans="1:38" ht="23.1" customHeight="1" x14ac:dyDescent="0.2">
      <c r="A123" s="561" t="s">
        <v>75</v>
      </c>
    </row>
    <row r="124" spans="1:38" ht="23.1" customHeight="1" x14ac:dyDescent="0.2">
      <c r="A124" s="543" t="s">
        <v>90</v>
      </c>
    </row>
    <row r="126" spans="1:38" ht="23.1" customHeight="1" thickBot="1" x14ac:dyDescent="0.25">
      <c r="A126" s="542" t="s">
        <v>127</v>
      </c>
    </row>
    <row r="127" spans="1:38" ht="23.1" customHeight="1" thickBot="1" x14ac:dyDescent="0.25">
      <c r="A127" s="633" t="s">
        <v>64</v>
      </c>
      <c r="B127" s="635" t="s">
        <v>1</v>
      </c>
      <c r="C127" s="644">
        <v>60185</v>
      </c>
      <c r="D127" s="645"/>
      <c r="E127" s="646"/>
      <c r="F127" s="644">
        <v>60216</v>
      </c>
      <c r="G127" s="645"/>
      <c r="H127" s="646"/>
      <c r="I127" s="644">
        <v>60246</v>
      </c>
      <c r="J127" s="645"/>
      <c r="K127" s="646"/>
      <c r="L127" s="644">
        <v>60277</v>
      </c>
      <c r="M127" s="645"/>
      <c r="N127" s="646"/>
      <c r="O127" s="644">
        <v>60308</v>
      </c>
      <c r="P127" s="645"/>
      <c r="Q127" s="646"/>
      <c r="R127" s="644">
        <v>60336</v>
      </c>
      <c r="S127" s="645"/>
      <c r="T127" s="646"/>
      <c r="U127" s="644">
        <v>60367</v>
      </c>
      <c r="V127" s="645"/>
      <c r="W127" s="646"/>
      <c r="X127" s="644">
        <v>60397</v>
      </c>
      <c r="Y127" s="645"/>
      <c r="Z127" s="646"/>
      <c r="AA127" s="644">
        <v>60428</v>
      </c>
      <c r="AB127" s="645"/>
      <c r="AC127" s="646"/>
      <c r="AD127" s="644">
        <v>60458</v>
      </c>
      <c r="AE127" s="645"/>
      <c r="AF127" s="646"/>
      <c r="AG127" s="644">
        <v>60489</v>
      </c>
      <c r="AH127" s="645"/>
      <c r="AI127" s="646"/>
      <c r="AJ127" s="644">
        <v>60520</v>
      </c>
      <c r="AK127" s="645"/>
      <c r="AL127" s="646"/>
    </row>
    <row r="128" spans="1:38" ht="23.1" customHeight="1" thickBot="1" x14ac:dyDescent="0.25">
      <c r="A128" s="634"/>
      <c r="B128" s="640"/>
      <c r="C128" s="544" t="s">
        <v>2</v>
      </c>
      <c r="D128" s="563" t="s">
        <v>3</v>
      </c>
      <c r="E128" s="546" t="s">
        <v>4</v>
      </c>
      <c r="F128" s="544" t="s">
        <v>2</v>
      </c>
      <c r="G128" s="563" t="s">
        <v>3</v>
      </c>
      <c r="H128" s="546" t="s">
        <v>4</v>
      </c>
      <c r="I128" s="544" t="s">
        <v>2</v>
      </c>
      <c r="J128" s="563" t="s">
        <v>3</v>
      </c>
      <c r="K128" s="546" t="s">
        <v>4</v>
      </c>
      <c r="L128" s="544" t="s">
        <v>2</v>
      </c>
      <c r="M128" s="563" t="s">
        <v>3</v>
      </c>
      <c r="N128" s="546" t="s">
        <v>4</v>
      </c>
      <c r="O128" s="544" t="s">
        <v>2</v>
      </c>
      <c r="P128" s="563" t="s">
        <v>3</v>
      </c>
      <c r="Q128" s="546" t="s">
        <v>4</v>
      </c>
      <c r="R128" s="544" t="s">
        <v>2</v>
      </c>
      <c r="S128" s="563" t="s">
        <v>3</v>
      </c>
      <c r="T128" s="546" t="s">
        <v>4</v>
      </c>
      <c r="U128" s="544" t="s">
        <v>2</v>
      </c>
      <c r="V128" s="563" t="s">
        <v>3</v>
      </c>
      <c r="W128" s="546" t="s">
        <v>4</v>
      </c>
      <c r="X128" s="544" t="s">
        <v>2</v>
      </c>
      <c r="Y128" s="563" t="s">
        <v>3</v>
      </c>
      <c r="Z128" s="546" t="s">
        <v>4</v>
      </c>
      <c r="AA128" s="544" t="s">
        <v>2</v>
      </c>
      <c r="AB128" s="563" t="s">
        <v>3</v>
      </c>
      <c r="AC128" s="546" t="s">
        <v>4</v>
      </c>
      <c r="AD128" s="544" t="s">
        <v>2</v>
      </c>
      <c r="AE128" s="563" t="s">
        <v>3</v>
      </c>
      <c r="AF128" s="546" t="s">
        <v>4</v>
      </c>
      <c r="AG128" s="544" t="s">
        <v>2</v>
      </c>
      <c r="AH128" s="563" t="s">
        <v>3</v>
      </c>
      <c r="AI128" s="546" t="s">
        <v>4</v>
      </c>
      <c r="AJ128" s="544" t="s">
        <v>2</v>
      </c>
      <c r="AK128" s="563" t="s">
        <v>3</v>
      </c>
      <c r="AL128" s="546" t="s">
        <v>4</v>
      </c>
    </row>
    <row r="129" spans="1:38" ht="23.1" customHeight="1" x14ac:dyDescent="0.2">
      <c r="A129" s="547" t="s">
        <v>67</v>
      </c>
      <c r="B129" s="566" t="s">
        <v>94</v>
      </c>
      <c r="C129" s="549" t="s">
        <v>69</v>
      </c>
      <c r="D129" s="579" t="s">
        <v>69</v>
      </c>
      <c r="E129" s="573" t="s">
        <v>69</v>
      </c>
      <c r="F129" s="565" t="s">
        <v>7</v>
      </c>
      <c r="G129" s="550" t="s">
        <v>7</v>
      </c>
      <c r="H129" s="583" t="s">
        <v>86</v>
      </c>
      <c r="I129" s="565" t="s">
        <v>69</v>
      </c>
      <c r="J129" s="550" t="s">
        <v>69</v>
      </c>
      <c r="K129" s="583" t="s">
        <v>86</v>
      </c>
      <c r="L129" s="565" t="s">
        <v>7</v>
      </c>
      <c r="M129" s="550" t="s">
        <v>7</v>
      </c>
      <c r="N129" s="588" t="s">
        <v>7</v>
      </c>
      <c r="O129" s="565" t="s">
        <v>69</v>
      </c>
      <c r="P129" s="550" t="s">
        <v>69</v>
      </c>
      <c r="Q129" s="551" t="s">
        <v>69</v>
      </c>
      <c r="R129" s="565" t="s">
        <v>7</v>
      </c>
      <c r="S129" s="550" t="s">
        <v>7</v>
      </c>
      <c r="T129" s="588" t="s">
        <v>7</v>
      </c>
      <c r="U129" s="589" t="s">
        <v>69</v>
      </c>
      <c r="V129" s="584" t="s">
        <v>86</v>
      </c>
      <c r="W129" s="584" t="s">
        <v>86</v>
      </c>
      <c r="X129" s="565" t="s">
        <v>7</v>
      </c>
      <c r="Y129" s="550" t="s">
        <v>7</v>
      </c>
      <c r="Z129" s="588" t="s">
        <v>7</v>
      </c>
      <c r="AA129" s="565" t="s">
        <v>69</v>
      </c>
      <c r="AB129" s="584" t="s">
        <v>86</v>
      </c>
      <c r="AC129" s="550" t="s">
        <v>69</v>
      </c>
      <c r="AD129" s="565" t="s">
        <v>7</v>
      </c>
      <c r="AE129" s="550" t="s">
        <v>7</v>
      </c>
      <c r="AF129" s="588" t="s">
        <v>7</v>
      </c>
      <c r="AG129" s="565" t="s">
        <v>69</v>
      </c>
      <c r="AH129" s="550" t="s">
        <v>69</v>
      </c>
      <c r="AI129" s="583" t="s">
        <v>86</v>
      </c>
      <c r="AJ129" s="565" t="s">
        <v>7</v>
      </c>
      <c r="AK129" s="550" t="s">
        <v>7</v>
      </c>
      <c r="AL129" s="588" t="s">
        <v>7</v>
      </c>
    </row>
    <row r="130" spans="1:38" ht="23.1" customHeight="1" x14ac:dyDescent="0.2">
      <c r="A130" s="552" t="s">
        <v>95</v>
      </c>
      <c r="B130" s="553" t="s">
        <v>94</v>
      </c>
      <c r="C130" s="549" t="s">
        <v>7</v>
      </c>
      <c r="D130" s="574" t="s">
        <v>7</v>
      </c>
      <c r="E130" s="575" t="s">
        <v>7</v>
      </c>
      <c r="F130" s="576" t="s">
        <v>7</v>
      </c>
      <c r="G130" s="555" t="s">
        <v>7</v>
      </c>
      <c r="H130" s="551" t="s">
        <v>69</v>
      </c>
      <c r="I130" s="576" t="s">
        <v>7</v>
      </c>
      <c r="J130" s="555" t="s">
        <v>7</v>
      </c>
      <c r="K130" s="575" t="s">
        <v>69</v>
      </c>
      <c r="L130" s="576" t="s">
        <v>7</v>
      </c>
      <c r="M130" s="555" t="s">
        <v>7</v>
      </c>
      <c r="N130" s="588" t="s">
        <v>7</v>
      </c>
      <c r="O130" s="576" t="s">
        <v>7</v>
      </c>
      <c r="P130" s="555" t="s">
        <v>7</v>
      </c>
      <c r="Q130" s="575" t="s">
        <v>7</v>
      </c>
      <c r="R130" s="576" t="s">
        <v>7</v>
      </c>
      <c r="S130" s="555" t="s">
        <v>7</v>
      </c>
      <c r="T130" s="588" t="s">
        <v>7</v>
      </c>
      <c r="U130" s="590" t="s">
        <v>7</v>
      </c>
      <c r="V130" s="591" t="s">
        <v>69</v>
      </c>
      <c r="W130" s="592" t="s">
        <v>69</v>
      </c>
      <c r="X130" s="576" t="s">
        <v>7</v>
      </c>
      <c r="Y130" s="555" t="s">
        <v>7</v>
      </c>
      <c r="Z130" s="588" t="s">
        <v>7</v>
      </c>
      <c r="AA130" s="576" t="s">
        <v>7</v>
      </c>
      <c r="AB130" s="555" t="s">
        <v>69</v>
      </c>
      <c r="AC130" s="575" t="s">
        <v>7</v>
      </c>
      <c r="AD130" s="576" t="s">
        <v>7</v>
      </c>
      <c r="AE130" s="555" t="s">
        <v>7</v>
      </c>
      <c r="AF130" s="588" t="s">
        <v>7</v>
      </c>
      <c r="AG130" s="576" t="s">
        <v>7</v>
      </c>
      <c r="AH130" s="555" t="s">
        <v>7</v>
      </c>
      <c r="AI130" s="575" t="s">
        <v>69</v>
      </c>
      <c r="AJ130" s="576" t="s">
        <v>7</v>
      </c>
      <c r="AK130" s="555" t="s">
        <v>7</v>
      </c>
      <c r="AL130" s="588" t="s">
        <v>7</v>
      </c>
    </row>
    <row r="131" spans="1:38" ht="23.1" customHeight="1" x14ac:dyDescent="0.2">
      <c r="A131" s="552" t="s">
        <v>96</v>
      </c>
      <c r="B131" s="553" t="s">
        <v>94</v>
      </c>
      <c r="C131" s="554" t="s">
        <v>7</v>
      </c>
      <c r="D131" s="574" t="s">
        <v>7</v>
      </c>
      <c r="E131" s="575" t="s">
        <v>7</v>
      </c>
      <c r="F131" s="576" t="s">
        <v>7</v>
      </c>
      <c r="G131" s="555" t="s">
        <v>7</v>
      </c>
      <c r="H131" s="551" t="s">
        <v>69</v>
      </c>
      <c r="I131" s="576" t="s">
        <v>7</v>
      </c>
      <c r="J131" s="555" t="s">
        <v>7</v>
      </c>
      <c r="K131" s="575" t="s">
        <v>69</v>
      </c>
      <c r="L131" s="576" t="s">
        <v>7</v>
      </c>
      <c r="M131" s="555" t="s">
        <v>7</v>
      </c>
      <c r="N131" s="588" t="s">
        <v>7</v>
      </c>
      <c r="O131" s="576" t="s">
        <v>7</v>
      </c>
      <c r="P131" s="555" t="s">
        <v>7</v>
      </c>
      <c r="Q131" s="575" t="s">
        <v>7</v>
      </c>
      <c r="R131" s="576" t="s">
        <v>7</v>
      </c>
      <c r="S131" s="555" t="s">
        <v>7</v>
      </c>
      <c r="T131" s="588" t="s">
        <v>7</v>
      </c>
      <c r="U131" s="590" t="s">
        <v>7</v>
      </c>
      <c r="V131" s="591" t="s">
        <v>69</v>
      </c>
      <c r="W131" s="592" t="s">
        <v>69</v>
      </c>
      <c r="X131" s="576" t="s">
        <v>7</v>
      </c>
      <c r="Y131" s="555" t="s">
        <v>7</v>
      </c>
      <c r="Z131" s="588" t="s">
        <v>7</v>
      </c>
      <c r="AA131" s="576" t="s">
        <v>7</v>
      </c>
      <c r="AB131" s="555" t="s">
        <v>69</v>
      </c>
      <c r="AC131" s="575" t="s">
        <v>7</v>
      </c>
      <c r="AD131" s="576" t="s">
        <v>7</v>
      </c>
      <c r="AE131" s="555" t="s">
        <v>7</v>
      </c>
      <c r="AF131" s="588" t="s">
        <v>7</v>
      </c>
      <c r="AG131" s="576" t="s">
        <v>7</v>
      </c>
      <c r="AH131" s="555" t="s">
        <v>7</v>
      </c>
      <c r="AI131" s="575" t="s">
        <v>69</v>
      </c>
      <c r="AJ131" s="576" t="s">
        <v>7</v>
      </c>
      <c r="AK131" s="555" t="s">
        <v>7</v>
      </c>
      <c r="AL131" s="588" t="s">
        <v>7</v>
      </c>
    </row>
    <row r="132" spans="1:38" ht="23.1" customHeight="1" x14ac:dyDescent="0.2">
      <c r="A132" s="547" t="s">
        <v>71</v>
      </c>
      <c r="B132" s="553" t="s">
        <v>94</v>
      </c>
      <c r="C132" s="549" t="s">
        <v>69</v>
      </c>
      <c r="D132" s="574" t="s">
        <v>69</v>
      </c>
      <c r="E132" s="575" t="s">
        <v>69</v>
      </c>
      <c r="F132" s="549" t="s">
        <v>7</v>
      </c>
      <c r="G132" s="555" t="s">
        <v>7</v>
      </c>
      <c r="H132" s="551" t="s">
        <v>69</v>
      </c>
      <c r="I132" s="549" t="s">
        <v>69</v>
      </c>
      <c r="J132" s="555" t="s">
        <v>69</v>
      </c>
      <c r="K132" s="551" t="s">
        <v>69</v>
      </c>
      <c r="L132" s="549" t="s">
        <v>7</v>
      </c>
      <c r="M132" s="555" t="s">
        <v>7</v>
      </c>
      <c r="N132" s="588" t="s">
        <v>7</v>
      </c>
      <c r="O132" s="549" t="s">
        <v>69</v>
      </c>
      <c r="P132" s="555" t="s">
        <v>69</v>
      </c>
      <c r="Q132" s="551" t="s">
        <v>69</v>
      </c>
      <c r="R132" s="549" t="s">
        <v>7</v>
      </c>
      <c r="S132" s="555" t="s">
        <v>7</v>
      </c>
      <c r="T132" s="588" t="s">
        <v>7</v>
      </c>
      <c r="U132" s="554" t="s">
        <v>69</v>
      </c>
      <c r="V132" s="591" t="s">
        <v>69</v>
      </c>
      <c r="W132" s="588" t="s">
        <v>69</v>
      </c>
      <c r="X132" s="549" t="s">
        <v>7</v>
      </c>
      <c r="Y132" s="555" t="s">
        <v>7</v>
      </c>
      <c r="Z132" s="588" t="s">
        <v>7</v>
      </c>
      <c r="AA132" s="549" t="s">
        <v>69</v>
      </c>
      <c r="AB132" s="555" t="s">
        <v>69</v>
      </c>
      <c r="AC132" s="551" t="s">
        <v>69</v>
      </c>
      <c r="AD132" s="549" t="s">
        <v>7</v>
      </c>
      <c r="AE132" s="555" t="s">
        <v>7</v>
      </c>
      <c r="AF132" s="588" t="s">
        <v>7</v>
      </c>
      <c r="AG132" s="549" t="s">
        <v>69</v>
      </c>
      <c r="AH132" s="555" t="s">
        <v>69</v>
      </c>
      <c r="AI132" s="551" t="s">
        <v>69</v>
      </c>
      <c r="AJ132" s="549" t="s">
        <v>7</v>
      </c>
      <c r="AK132" s="555" t="s">
        <v>7</v>
      </c>
      <c r="AL132" s="588" t="s">
        <v>7</v>
      </c>
    </row>
    <row r="133" spans="1:38" ht="23.1" customHeight="1" x14ac:dyDescent="0.2">
      <c r="A133" s="547" t="s">
        <v>72</v>
      </c>
      <c r="B133" s="553" t="s">
        <v>94</v>
      </c>
      <c r="C133" s="549" t="s">
        <v>69</v>
      </c>
      <c r="D133" s="574" t="s">
        <v>69</v>
      </c>
      <c r="E133" s="575" t="s">
        <v>69</v>
      </c>
      <c r="F133" s="549" t="s">
        <v>7</v>
      </c>
      <c r="G133" s="555" t="s">
        <v>7</v>
      </c>
      <c r="H133" s="551" t="s">
        <v>69</v>
      </c>
      <c r="I133" s="549" t="s">
        <v>69</v>
      </c>
      <c r="J133" s="555" t="s">
        <v>69</v>
      </c>
      <c r="K133" s="551" t="s">
        <v>69</v>
      </c>
      <c r="L133" s="549" t="s">
        <v>7</v>
      </c>
      <c r="M133" s="555" t="s">
        <v>7</v>
      </c>
      <c r="N133" s="588" t="s">
        <v>7</v>
      </c>
      <c r="O133" s="549" t="s">
        <v>69</v>
      </c>
      <c r="P133" s="555" t="s">
        <v>69</v>
      </c>
      <c r="Q133" s="551" t="s">
        <v>69</v>
      </c>
      <c r="R133" s="549" t="s">
        <v>7</v>
      </c>
      <c r="S133" s="555" t="s">
        <v>7</v>
      </c>
      <c r="T133" s="588" t="s">
        <v>7</v>
      </c>
      <c r="U133" s="554" t="s">
        <v>69</v>
      </c>
      <c r="V133" s="591" t="s">
        <v>69</v>
      </c>
      <c r="W133" s="588" t="s">
        <v>69</v>
      </c>
      <c r="X133" s="549" t="s">
        <v>7</v>
      </c>
      <c r="Y133" s="555" t="s">
        <v>7</v>
      </c>
      <c r="Z133" s="588" t="s">
        <v>7</v>
      </c>
      <c r="AA133" s="549" t="s">
        <v>69</v>
      </c>
      <c r="AB133" s="555" t="s">
        <v>69</v>
      </c>
      <c r="AC133" s="551" t="s">
        <v>69</v>
      </c>
      <c r="AD133" s="549" t="s">
        <v>7</v>
      </c>
      <c r="AE133" s="555" t="s">
        <v>7</v>
      </c>
      <c r="AF133" s="588" t="s">
        <v>7</v>
      </c>
      <c r="AG133" s="549" t="s">
        <v>69</v>
      </c>
      <c r="AH133" s="555" t="s">
        <v>69</v>
      </c>
      <c r="AI133" s="551" t="s">
        <v>69</v>
      </c>
      <c r="AJ133" s="549" t="s">
        <v>7</v>
      </c>
      <c r="AK133" s="555" t="s">
        <v>7</v>
      </c>
      <c r="AL133" s="588" t="s">
        <v>7</v>
      </c>
    </row>
    <row r="134" spans="1:38" ht="23.1" customHeight="1" x14ac:dyDescent="0.2">
      <c r="A134" s="547" t="s">
        <v>73</v>
      </c>
      <c r="B134" s="553" t="s">
        <v>94</v>
      </c>
      <c r="C134" s="549" t="s">
        <v>69</v>
      </c>
      <c r="D134" s="574" t="s">
        <v>69</v>
      </c>
      <c r="E134" s="575" t="s">
        <v>69</v>
      </c>
      <c r="F134" s="549" t="s">
        <v>7</v>
      </c>
      <c r="G134" s="555" t="s">
        <v>7</v>
      </c>
      <c r="H134" s="551" t="s">
        <v>69</v>
      </c>
      <c r="I134" s="549" t="s">
        <v>69</v>
      </c>
      <c r="J134" s="555" t="s">
        <v>69</v>
      </c>
      <c r="K134" s="551" t="s">
        <v>69</v>
      </c>
      <c r="L134" s="549" t="s">
        <v>7</v>
      </c>
      <c r="M134" s="555" t="s">
        <v>7</v>
      </c>
      <c r="N134" s="588" t="s">
        <v>7</v>
      </c>
      <c r="O134" s="549" t="s">
        <v>86</v>
      </c>
      <c r="P134" s="555" t="s">
        <v>69</v>
      </c>
      <c r="Q134" s="551" t="s">
        <v>69</v>
      </c>
      <c r="R134" s="549" t="s">
        <v>7</v>
      </c>
      <c r="S134" s="555" t="s">
        <v>7</v>
      </c>
      <c r="T134" s="588" t="s">
        <v>7</v>
      </c>
      <c r="U134" s="554" t="s">
        <v>69</v>
      </c>
      <c r="V134" s="591" t="s">
        <v>69</v>
      </c>
      <c r="W134" s="588" t="s">
        <v>69</v>
      </c>
      <c r="X134" s="549" t="s">
        <v>7</v>
      </c>
      <c r="Y134" s="555" t="s">
        <v>7</v>
      </c>
      <c r="Z134" s="588" t="s">
        <v>7</v>
      </c>
      <c r="AA134" s="549" t="s">
        <v>69</v>
      </c>
      <c r="AB134" s="555" t="s">
        <v>69</v>
      </c>
      <c r="AC134" s="551" t="s">
        <v>69</v>
      </c>
      <c r="AD134" s="549" t="s">
        <v>7</v>
      </c>
      <c r="AE134" s="555" t="s">
        <v>7</v>
      </c>
      <c r="AF134" s="588" t="s">
        <v>7</v>
      </c>
      <c r="AG134" s="549" t="s">
        <v>69</v>
      </c>
      <c r="AH134" s="555" t="s">
        <v>69</v>
      </c>
      <c r="AI134" s="551" t="s">
        <v>69</v>
      </c>
      <c r="AJ134" s="549" t="s">
        <v>7</v>
      </c>
      <c r="AK134" s="555" t="s">
        <v>7</v>
      </c>
      <c r="AL134" s="588" t="s">
        <v>7</v>
      </c>
    </row>
    <row r="135" spans="1:38" ht="23.1" customHeight="1" thickBot="1" x14ac:dyDescent="0.25">
      <c r="A135" s="556" t="s">
        <v>74</v>
      </c>
      <c r="B135" s="557" t="s">
        <v>94</v>
      </c>
      <c r="C135" s="558" t="s">
        <v>69</v>
      </c>
      <c r="D135" s="577" t="s">
        <v>69</v>
      </c>
      <c r="E135" s="578" t="s">
        <v>69</v>
      </c>
      <c r="F135" s="558" t="s">
        <v>7</v>
      </c>
      <c r="G135" s="559" t="s">
        <v>7</v>
      </c>
      <c r="H135" s="560" t="s">
        <v>69</v>
      </c>
      <c r="I135" s="558" t="s">
        <v>69</v>
      </c>
      <c r="J135" s="559" t="s">
        <v>69</v>
      </c>
      <c r="K135" s="560" t="s">
        <v>69</v>
      </c>
      <c r="L135" s="558" t="s">
        <v>7</v>
      </c>
      <c r="M135" s="559" t="s">
        <v>7</v>
      </c>
      <c r="N135" s="593" t="s">
        <v>7</v>
      </c>
      <c r="O135" s="558" t="s">
        <v>69</v>
      </c>
      <c r="P135" s="559" t="s">
        <v>69</v>
      </c>
      <c r="Q135" s="560" t="s">
        <v>69</v>
      </c>
      <c r="R135" s="558" t="s">
        <v>7</v>
      </c>
      <c r="S135" s="559" t="s">
        <v>7</v>
      </c>
      <c r="T135" s="593" t="s">
        <v>7</v>
      </c>
      <c r="U135" s="594" t="s">
        <v>69</v>
      </c>
      <c r="V135" s="595" t="s">
        <v>69</v>
      </c>
      <c r="W135" s="593" t="s">
        <v>69</v>
      </c>
      <c r="X135" s="558" t="s">
        <v>7</v>
      </c>
      <c r="Y135" s="559" t="s">
        <v>7</v>
      </c>
      <c r="Z135" s="593" t="s">
        <v>7</v>
      </c>
      <c r="AA135" s="558" t="s">
        <v>69</v>
      </c>
      <c r="AB135" s="559" t="s">
        <v>69</v>
      </c>
      <c r="AC135" s="560" t="s">
        <v>69</v>
      </c>
      <c r="AD135" s="558" t="s">
        <v>7</v>
      </c>
      <c r="AE135" s="559" t="s">
        <v>7</v>
      </c>
      <c r="AF135" s="593" t="s">
        <v>7</v>
      </c>
      <c r="AG135" s="558" t="s">
        <v>69</v>
      </c>
      <c r="AH135" s="559" t="s">
        <v>69</v>
      </c>
      <c r="AI135" s="560" t="s">
        <v>69</v>
      </c>
      <c r="AJ135" s="558" t="s">
        <v>7</v>
      </c>
      <c r="AK135" s="559" t="s">
        <v>7</v>
      </c>
      <c r="AL135" s="593" t="s">
        <v>7</v>
      </c>
    </row>
    <row r="136" spans="1:38" ht="23.1" customHeight="1" x14ac:dyDescent="0.2">
      <c r="A136" s="561" t="s">
        <v>75</v>
      </c>
    </row>
    <row r="137" spans="1:38" ht="23.1" customHeight="1" x14ac:dyDescent="0.2">
      <c r="A137" s="543" t="s">
        <v>90</v>
      </c>
    </row>
    <row r="139" spans="1:38" ht="23.1" customHeight="1" thickBot="1" x14ac:dyDescent="0.25">
      <c r="A139" s="542" t="s">
        <v>297</v>
      </c>
    </row>
    <row r="140" spans="1:38" ht="23.1" customHeight="1" thickBot="1" x14ac:dyDescent="0.25">
      <c r="A140" s="633" t="s">
        <v>64</v>
      </c>
      <c r="B140" s="635" t="s">
        <v>1</v>
      </c>
      <c r="C140" s="644">
        <v>60550</v>
      </c>
      <c r="D140" s="645"/>
      <c r="E140" s="646"/>
      <c r="F140" s="644">
        <v>60581</v>
      </c>
      <c r="G140" s="645"/>
      <c r="H140" s="646"/>
      <c r="I140" s="644">
        <v>60611</v>
      </c>
      <c r="J140" s="645"/>
      <c r="K140" s="646"/>
      <c r="L140" s="644">
        <v>60642</v>
      </c>
      <c r="M140" s="645"/>
      <c r="N140" s="646"/>
      <c r="O140" s="644">
        <v>60673</v>
      </c>
      <c r="P140" s="645"/>
      <c r="Q140" s="646"/>
      <c r="R140" s="644">
        <v>60701</v>
      </c>
      <c r="S140" s="645"/>
      <c r="T140" s="646"/>
      <c r="U140" s="644">
        <v>60732</v>
      </c>
      <c r="V140" s="645"/>
      <c r="W140" s="646"/>
      <c r="X140" s="644">
        <v>60762</v>
      </c>
      <c r="Y140" s="645"/>
      <c r="Z140" s="646"/>
      <c r="AA140" s="644">
        <v>60793</v>
      </c>
      <c r="AB140" s="645"/>
      <c r="AC140" s="646"/>
      <c r="AD140" s="644">
        <v>60823</v>
      </c>
      <c r="AE140" s="645"/>
      <c r="AF140" s="646"/>
      <c r="AG140" s="644">
        <v>60854</v>
      </c>
      <c r="AH140" s="645"/>
      <c r="AI140" s="646"/>
      <c r="AJ140" s="644">
        <v>60885</v>
      </c>
      <c r="AK140" s="645"/>
      <c r="AL140" s="646"/>
    </row>
    <row r="141" spans="1:38" ht="23.1" customHeight="1" thickBot="1" x14ac:dyDescent="0.25">
      <c r="A141" s="634"/>
      <c r="B141" s="640"/>
      <c r="C141" s="544" t="s">
        <v>2</v>
      </c>
      <c r="D141" s="563" t="s">
        <v>3</v>
      </c>
      <c r="E141" s="546" t="s">
        <v>4</v>
      </c>
      <c r="F141" s="544" t="s">
        <v>2</v>
      </c>
      <c r="G141" s="563" t="s">
        <v>3</v>
      </c>
      <c r="H141" s="546" t="s">
        <v>4</v>
      </c>
      <c r="I141" s="544" t="s">
        <v>2</v>
      </c>
      <c r="J141" s="563" t="s">
        <v>3</v>
      </c>
      <c r="K141" s="546" t="s">
        <v>4</v>
      </c>
      <c r="L141" s="544" t="s">
        <v>2</v>
      </c>
      <c r="M141" s="563" t="s">
        <v>3</v>
      </c>
      <c r="N141" s="546" t="s">
        <v>4</v>
      </c>
      <c r="O141" s="544" t="s">
        <v>2</v>
      </c>
      <c r="P141" s="563" t="s">
        <v>3</v>
      </c>
      <c r="Q141" s="546" t="s">
        <v>4</v>
      </c>
      <c r="R141" s="544" t="s">
        <v>2</v>
      </c>
      <c r="S141" s="563" t="s">
        <v>3</v>
      </c>
      <c r="T141" s="546" t="s">
        <v>4</v>
      </c>
      <c r="U141" s="544" t="s">
        <v>2</v>
      </c>
      <c r="V141" s="563" t="s">
        <v>3</v>
      </c>
      <c r="W141" s="546" t="s">
        <v>4</v>
      </c>
      <c r="X141" s="544" t="s">
        <v>2</v>
      </c>
      <c r="Y141" s="563" t="s">
        <v>3</v>
      </c>
      <c r="Z141" s="546" t="s">
        <v>4</v>
      </c>
      <c r="AA141" s="544" t="s">
        <v>2</v>
      </c>
      <c r="AB141" s="563" t="s">
        <v>3</v>
      </c>
      <c r="AC141" s="546" t="s">
        <v>4</v>
      </c>
      <c r="AD141" s="544" t="s">
        <v>2</v>
      </c>
      <c r="AE141" s="563" t="s">
        <v>3</v>
      </c>
      <c r="AF141" s="546" t="s">
        <v>4</v>
      </c>
      <c r="AG141" s="544" t="s">
        <v>2</v>
      </c>
      <c r="AH141" s="563" t="s">
        <v>3</v>
      </c>
      <c r="AI141" s="546" t="s">
        <v>4</v>
      </c>
      <c r="AJ141" s="544" t="s">
        <v>2</v>
      </c>
      <c r="AK141" s="563" t="s">
        <v>3</v>
      </c>
      <c r="AL141" s="546" t="s">
        <v>4</v>
      </c>
    </row>
    <row r="142" spans="1:38" ht="23.1" customHeight="1" x14ac:dyDescent="0.2">
      <c r="A142" s="547" t="s">
        <v>67</v>
      </c>
      <c r="B142" s="566" t="s">
        <v>94</v>
      </c>
      <c r="C142" s="549" t="s">
        <v>69</v>
      </c>
      <c r="D142" s="579" t="s">
        <v>69</v>
      </c>
      <c r="E142" s="573" t="s">
        <v>69</v>
      </c>
      <c r="F142" s="565" t="s">
        <v>7</v>
      </c>
      <c r="G142" s="550" t="s">
        <v>7</v>
      </c>
      <c r="H142" s="588" t="s">
        <v>7</v>
      </c>
      <c r="I142" s="589" t="s">
        <v>69</v>
      </c>
      <c r="J142" s="596" t="s">
        <v>69</v>
      </c>
      <c r="K142" s="588" t="s">
        <v>69</v>
      </c>
      <c r="L142" s="565" t="s">
        <v>7</v>
      </c>
      <c r="M142" s="550" t="s">
        <v>7</v>
      </c>
      <c r="N142" s="588" t="s">
        <v>7</v>
      </c>
      <c r="O142" s="589" t="s">
        <v>69</v>
      </c>
      <c r="P142" s="584" t="s">
        <v>86</v>
      </c>
      <c r="Q142" s="584" t="s">
        <v>86</v>
      </c>
      <c r="R142" s="565" t="s">
        <v>7</v>
      </c>
      <c r="S142" s="550" t="s">
        <v>7</v>
      </c>
      <c r="T142" s="588" t="s">
        <v>7</v>
      </c>
      <c r="U142" s="589"/>
      <c r="V142" s="596"/>
      <c r="W142" s="596"/>
      <c r="X142" s="565" t="s">
        <v>7</v>
      </c>
      <c r="Y142" s="550" t="s">
        <v>7</v>
      </c>
      <c r="Z142" s="588" t="s">
        <v>7</v>
      </c>
      <c r="AA142" s="589"/>
      <c r="AB142" s="596"/>
      <c r="AC142" s="596"/>
      <c r="AD142" s="565" t="s">
        <v>7</v>
      </c>
      <c r="AE142" s="550" t="s">
        <v>7</v>
      </c>
      <c r="AF142" s="588" t="s">
        <v>7</v>
      </c>
      <c r="AG142" s="589"/>
      <c r="AH142" s="596"/>
      <c r="AI142" s="588"/>
      <c r="AJ142" s="565" t="s">
        <v>7</v>
      </c>
      <c r="AK142" s="550" t="s">
        <v>7</v>
      </c>
      <c r="AL142" s="588" t="s">
        <v>7</v>
      </c>
    </row>
    <row r="143" spans="1:38" ht="23.1" customHeight="1" x14ac:dyDescent="0.2">
      <c r="A143" s="552" t="s">
        <v>95</v>
      </c>
      <c r="B143" s="553" t="s">
        <v>94</v>
      </c>
      <c r="C143" s="549" t="s">
        <v>7</v>
      </c>
      <c r="D143" s="574" t="s">
        <v>7</v>
      </c>
      <c r="E143" s="575" t="s">
        <v>7</v>
      </c>
      <c r="F143" s="576" t="s">
        <v>7</v>
      </c>
      <c r="G143" s="555" t="s">
        <v>7</v>
      </c>
      <c r="H143" s="588" t="s">
        <v>7</v>
      </c>
      <c r="I143" s="590" t="s">
        <v>7</v>
      </c>
      <c r="J143" s="591" t="s">
        <v>7</v>
      </c>
      <c r="K143" s="592" t="s">
        <v>7</v>
      </c>
      <c r="L143" s="576" t="s">
        <v>7</v>
      </c>
      <c r="M143" s="555" t="s">
        <v>7</v>
      </c>
      <c r="N143" s="588" t="s">
        <v>7</v>
      </c>
      <c r="O143" s="590" t="s">
        <v>7</v>
      </c>
      <c r="P143" s="591" t="s">
        <v>69</v>
      </c>
      <c r="Q143" s="592" t="s">
        <v>69</v>
      </c>
      <c r="R143" s="576" t="s">
        <v>7</v>
      </c>
      <c r="S143" s="555" t="s">
        <v>7</v>
      </c>
      <c r="T143" s="588" t="s">
        <v>7</v>
      </c>
      <c r="U143" s="590"/>
      <c r="V143" s="591"/>
      <c r="W143" s="592"/>
      <c r="X143" s="576" t="s">
        <v>7</v>
      </c>
      <c r="Y143" s="555" t="s">
        <v>7</v>
      </c>
      <c r="Z143" s="588" t="s">
        <v>7</v>
      </c>
      <c r="AA143" s="590"/>
      <c r="AB143" s="591"/>
      <c r="AC143" s="592"/>
      <c r="AD143" s="576" t="s">
        <v>7</v>
      </c>
      <c r="AE143" s="555" t="s">
        <v>7</v>
      </c>
      <c r="AF143" s="588" t="s">
        <v>7</v>
      </c>
      <c r="AG143" s="590"/>
      <c r="AH143" s="591"/>
      <c r="AI143" s="592"/>
      <c r="AJ143" s="576" t="s">
        <v>7</v>
      </c>
      <c r="AK143" s="555" t="s">
        <v>7</v>
      </c>
      <c r="AL143" s="588" t="s">
        <v>7</v>
      </c>
    </row>
    <row r="144" spans="1:38" ht="23.1" customHeight="1" x14ac:dyDescent="0.2">
      <c r="A144" s="552" t="s">
        <v>96</v>
      </c>
      <c r="B144" s="553" t="s">
        <v>94</v>
      </c>
      <c r="C144" s="554" t="s">
        <v>7</v>
      </c>
      <c r="D144" s="574" t="s">
        <v>7</v>
      </c>
      <c r="E144" s="575" t="s">
        <v>7</v>
      </c>
      <c r="F144" s="576" t="s">
        <v>7</v>
      </c>
      <c r="G144" s="555" t="s">
        <v>7</v>
      </c>
      <c r="H144" s="588" t="s">
        <v>7</v>
      </c>
      <c r="I144" s="590" t="s">
        <v>7</v>
      </c>
      <c r="J144" s="591" t="s">
        <v>7</v>
      </c>
      <c r="K144" s="592" t="s">
        <v>7</v>
      </c>
      <c r="L144" s="576" t="s">
        <v>7</v>
      </c>
      <c r="M144" s="555" t="s">
        <v>7</v>
      </c>
      <c r="N144" s="588" t="s">
        <v>7</v>
      </c>
      <c r="O144" s="590" t="s">
        <v>7</v>
      </c>
      <c r="P144" s="591" t="s">
        <v>69</v>
      </c>
      <c r="Q144" s="592" t="s">
        <v>69</v>
      </c>
      <c r="R144" s="576" t="s">
        <v>7</v>
      </c>
      <c r="S144" s="555" t="s">
        <v>7</v>
      </c>
      <c r="T144" s="588" t="s">
        <v>7</v>
      </c>
      <c r="U144" s="590"/>
      <c r="V144" s="591"/>
      <c r="W144" s="592"/>
      <c r="X144" s="576" t="s">
        <v>7</v>
      </c>
      <c r="Y144" s="555" t="s">
        <v>7</v>
      </c>
      <c r="Z144" s="588" t="s">
        <v>7</v>
      </c>
      <c r="AA144" s="590"/>
      <c r="AB144" s="591"/>
      <c r="AC144" s="592"/>
      <c r="AD144" s="576" t="s">
        <v>7</v>
      </c>
      <c r="AE144" s="555" t="s">
        <v>7</v>
      </c>
      <c r="AF144" s="588" t="s">
        <v>7</v>
      </c>
      <c r="AG144" s="590"/>
      <c r="AH144" s="591"/>
      <c r="AI144" s="592"/>
      <c r="AJ144" s="576" t="s">
        <v>7</v>
      </c>
      <c r="AK144" s="555" t="s">
        <v>7</v>
      </c>
      <c r="AL144" s="588" t="s">
        <v>7</v>
      </c>
    </row>
    <row r="145" spans="1:38" ht="23.1" customHeight="1" x14ac:dyDescent="0.2">
      <c r="A145" s="547" t="s">
        <v>71</v>
      </c>
      <c r="B145" s="553" t="s">
        <v>94</v>
      </c>
      <c r="C145" s="549" t="s">
        <v>69</v>
      </c>
      <c r="D145" s="574" t="s">
        <v>69</v>
      </c>
      <c r="E145" s="575" t="s">
        <v>69</v>
      </c>
      <c r="F145" s="549" t="s">
        <v>7</v>
      </c>
      <c r="G145" s="555" t="s">
        <v>7</v>
      </c>
      <c r="H145" s="588" t="s">
        <v>7</v>
      </c>
      <c r="I145" s="554" t="s">
        <v>69</v>
      </c>
      <c r="J145" s="591" t="s">
        <v>69</v>
      </c>
      <c r="K145" s="588" t="s">
        <v>69</v>
      </c>
      <c r="L145" s="549" t="s">
        <v>7</v>
      </c>
      <c r="M145" s="555" t="s">
        <v>7</v>
      </c>
      <c r="N145" s="588" t="s">
        <v>7</v>
      </c>
      <c r="O145" s="554" t="s">
        <v>69</v>
      </c>
      <c r="P145" s="591" t="s">
        <v>69</v>
      </c>
      <c r="Q145" s="588" t="s">
        <v>69</v>
      </c>
      <c r="R145" s="549" t="s">
        <v>7</v>
      </c>
      <c r="S145" s="555" t="s">
        <v>7</v>
      </c>
      <c r="T145" s="588" t="s">
        <v>7</v>
      </c>
      <c r="U145" s="554"/>
      <c r="V145" s="591"/>
      <c r="W145" s="588"/>
      <c r="X145" s="549" t="s">
        <v>7</v>
      </c>
      <c r="Y145" s="555" t="s">
        <v>7</v>
      </c>
      <c r="Z145" s="588" t="s">
        <v>7</v>
      </c>
      <c r="AA145" s="554"/>
      <c r="AB145" s="591"/>
      <c r="AC145" s="588"/>
      <c r="AD145" s="549" t="s">
        <v>7</v>
      </c>
      <c r="AE145" s="555" t="s">
        <v>7</v>
      </c>
      <c r="AF145" s="588" t="s">
        <v>7</v>
      </c>
      <c r="AG145" s="554"/>
      <c r="AH145" s="591"/>
      <c r="AI145" s="588"/>
      <c r="AJ145" s="549" t="s">
        <v>7</v>
      </c>
      <c r="AK145" s="555" t="s">
        <v>7</v>
      </c>
      <c r="AL145" s="588" t="s">
        <v>7</v>
      </c>
    </row>
    <row r="146" spans="1:38" ht="23.1" customHeight="1" x14ac:dyDescent="0.2">
      <c r="A146" s="547" t="s">
        <v>72</v>
      </c>
      <c r="B146" s="553" t="s">
        <v>94</v>
      </c>
      <c r="C146" s="549" t="s">
        <v>69</v>
      </c>
      <c r="D146" s="574" t="s">
        <v>69</v>
      </c>
      <c r="E146" s="575" t="s">
        <v>69</v>
      </c>
      <c r="F146" s="549" t="s">
        <v>7</v>
      </c>
      <c r="G146" s="555" t="s">
        <v>7</v>
      </c>
      <c r="H146" s="588" t="s">
        <v>7</v>
      </c>
      <c r="I146" s="554" t="s">
        <v>69</v>
      </c>
      <c r="J146" s="591" t="s">
        <v>69</v>
      </c>
      <c r="K146" s="588" t="s">
        <v>69</v>
      </c>
      <c r="L146" s="549" t="s">
        <v>7</v>
      </c>
      <c r="M146" s="555" t="s">
        <v>7</v>
      </c>
      <c r="N146" s="588" t="s">
        <v>7</v>
      </c>
      <c r="O146" s="554" t="s">
        <v>69</v>
      </c>
      <c r="P146" s="591" t="s">
        <v>69</v>
      </c>
      <c r="Q146" s="588" t="s">
        <v>69</v>
      </c>
      <c r="R146" s="549" t="s">
        <v>7</v>
      </c>
      <c r="S146" s="555" t="s">
        <v>7</v>
      </c>
      <c r="T146" s="588" t="s">
        <v>7</v>
      </c>
      <c r="U146" s="554"/>
      <c r="V146" s="591"/>
      <c r="W146" s="588"/>
      <c r="X146" s="549" t="s">
        <v>7</v>
      </c>
      <c r="Y146" s="555" t="s">
        <v>7</v>
      </c>
      <c r="Z146" s="588" t="s">
        <v>7</v>
      </c>
      <c r="AA146" s="554"/>
      <c r="AB146" s="591"/>
      <c r="AC146" s="588"/>
      <c r="AD146" s="549" t="s">
        <v>7</v>
      </c>
      <c r="AE146" s="555" t="s">
        <v>7</v>
      </c>
      <c r="AF146" s="588" t="s">
        <v>7</v>
      </c>
      <c r="AG146" s="554"/>
      <c r="AH146" s="591"/>
      <c r="AI146" s="588"/>
      <c r="AJ146" s="549" t="s">
        <v>7</v>
      </c>
      <c r="AK146" s="555" t="s">
        <v>7</v>
      </c>
      <c r="AL146" s="588" t="s">
        <v>7</v>
      </c>
    </row>
    <row r="147" spans="1:38" ht="23.1" customHeight="1" x14ac:dyDescent="0.2">
      <c r="A147" s="547" t="s">
        <v>73</v>
      </c>
      <c r="B147" s="553" t="s">
        <v>94</v>
      </c>
      <c r="C147" s="549" t="s">
        <v>69</v>
      </c>
      <c r="D147" s="574" t="s">
        <v>69</v>
      </c>
      <c r="E147" s="575" t="s">
        <v>69</v>
      </c>
      <c r="F147" s="549" t="s">
        <v>7</v>
      </c>
      <c r="G147" s="555" t="s">
        <v>7</v>
      </c>
      <c r="H147" s="588" t="s">
        <v>7</v>
      </c>
      <c r="I147" s="554" t="s">
        <v>86</v>
      </c>
      <c r="J147" s="591" t="s">
        <v>69</v>
      </c>
      <c r="K147" s="588" t="s">
        <v>69</v>
      </c>
      <c r="L147" s="549" t="s">
        <v>7</v>
      </c>
      <c r="M147" s="555" t="s">
        <v>7</v>
      </c>
      <c r="N147" s="588" t="s">
        <v>7</v>
      </c>
      <c r="O147" s="554" t="s">
        <v>69</v>
      </c>
      <c r="P147" s="591" t="s">
        <v>69</v>
      </c>
      <c r="Q147" s="588" t="s">
        <v>69</v>
      </c>
      <c r="R147" s="549" t="s">
        <v>7</v>
      </c>
      <c r="S147" s="555" t="s">
        <v>7</v>
      </c>
      <c r="T147" s="588" t="s">
        <v>7</v>
      </c>
      <c r="U147" s="554"/>
      <c r="V147" s="591"/>
      <c r="W147" s="588"/>
      <c r="X147" s="549" t="s">
        <v>7</v>
      </c>
      <c r="Y147" s="555" t="s">
        <v>7</v>
      </c>
      <c r="Z147" s="588" t="s">
        <v>7</v>
      </c>
      <c r="AA147" s="554"/>
      <c r="AB147" s="591"/>
      <c r="AC147" s="588"/>
      <c r="AD147" s="549" t="s">
        <v>7</v>
      </c>
      <c r="AE147" s="555" t="s">
        <v>7</v>
      </c>
      <c r="AF147" s="588" t="s">
        <v>7</v>
      </c>
      <c r="AG147" s="554"/>
      <c r="AH147" s="591"/>
      <c r="AI147" s="588"/>
      <c r="AJ147" s="549" t="s">
        <v>7</v>
      </c>
      <c r="AK147" s="555" t="s">
        <v>7</v>
      </c>
      <c r="AL147" s="588" t="s">
        <v>7</v>
      </c>
    </row>
    <row r="148" spans="1:38" ht="23.1" customHeight="1" thickBot="1" x14ac:dyDescent="0.25">
      <c r="A148" s="556" t="s">
        <v>74</v>
      </c>
      <c r="B148" s="557" t="s">
        <v>94</v>
      </c>
      <c r="C148" s="558" t="s">
        <v>69</v>
      </c>
      <c r="D148" s="577" t="s">
        <v>69</v>
      </c>
      <c r="E148" s="578" t="s">
        <v>69</v>
      </c>
      <c r="F148" s="558" t="s">
        <v>7</v>
      </c>
      <c r="G148" s="559" t="s">
        <v>7</v>
      </c>
      <c r="H148" s="593" t="s">
        <v>7</v>
      </c>
      <c r="I148" s="594" t="s">
        <v>69</v>
      </c>
      <c r="J148" s="595" t="s">
        <v>69</v>
      </c>
      <c r="K148" s="593" t="s">
        <v>69</v>
      </c>
      <c r="L148" s="558" t="s">
        <v>7</v>
      </c>
      <c r="M148" s="559" t="s">
        <v>7</v>
      </c>
      <c r="N148" s="593" t="s">
        <v>7</v>
      </c>
      <c r="O148" s="594" t="s">
        <v>69</v>
      </c>
      <c r="P148" s="595" t="s">
        <v>69</v>
      </c>
      <c r="Q148" s="593" t="s">
        <v>69</v>
      </c>
      <c r="R148" s="558" t="s">
        <v>7</v>
      </c>
      <c r="S148" s="559" t="s">
        <v>7</v>
      </c>
      <c r="T148" s="593" t="s">
        <v>7</v>
      </c>
      <c r="U148" s="594"/>
      <c r="V148" s="595"/>
      <c r="W148" s="593"/>
      <c r="X148" s="558" t="s">
        <v>7</v>
      </c>
      <c r="Y148" s="559" t="s">
        <v>7</v>
      </c>
      <c r="Z148" s="593" t="s">
        <v>7</v>
      </c>
      <c r="AA148" s="594"/>
      <c r="AB148" s="595"/>
      <c r="AC148" s="593"/>
      <c r="AD148" s="558" t="s">
        <v>7</v>
      </c>
      <c r="AE148" s="559" t="s">
        <v>7</v>
      </c>
      <c r="AF148" s="593" t="s">
        <v>7</v>
      </c>
      <c r="AG148" s="594"/>
      <c r="AH148" s="595"/>
      <c r="AI148" s="593"/>
      <c r="AJ148" s="558" t="s">
        <v>7</v>
      </c>
      <c r="AK148" s="559" t="s">
        <v>7</v>
      </c>
      <c r="AL148" s="593" t="s">
        <v>7</v>
      </c>
    </row>
    <row r="149" spans="1:38" ht="23.1" customHeight="1" x14ac:dyDescent="0.2">
      <c r="A149" s="561" t="s">
        <v>75</v>
      </c>
    </row>
    <row r="150" spans="1:38" ht="23.1" customHeight="1" x14ac:dyDescent="0.2">
      <c r="A150" s="543" t="s">
        <v>90</v>
      </c>
    </row>
  </sheetData>
  <mergeCells count="94">
    <mergeCell ref="AA140:AC140"/>
    <mergeCell ref="AD140:AF140"/>
    <mergeCell ref="AG140:AI140"/>
    <mergeCell ref="AJ140:AL140"/>
    <mergeCell ref="L140:N140"/>
    <mergeCell ref="O140:Q140"/>
    <mergeCell ref="R140:T140"/>
    <mergeCell ref="U140:W140"/>
    <mergeCell ref="X140:Z140"/>
    <mergeCell ref="A140:A141"/>
    <mergeCell ref="B140:B141"/>
    <mergeCell ref="C140:E140"/>
    <mergeCell ref="F140:H140"/>
    <mergeCell ref="I140:K140"/>
    <mergeCell ref="AG127:AI127"/>
    <mergeCell ref="AJ127:AL127"/>
    <mergeCell ref="O127:Q127"/>
    <mergeCell ref="R127:T127"/>
    <mergeCell ref="U127:W127"/>
    <mergeCell ref="X127:Z127"/>
    <mergeCell ref="AA127:AC127"/>
    <mergeCell ref="AD127:AF127"/>
    <mergeCell ref="A127:A128"/>
    <mergeCell ref="B127:B128"/>
    <mergeCell ref="C127:E127"/>
    <mergeCell ref="F127:H127"/>
    <mergeCell ref="I127:K127"/>
    <mergeCell ref="L127:N127"/>
    <mergeCell ref="U114:W114"/>
    <mergeCell ref="X114:Z114"/>
    <mergeCell ref="AA114:AC114"/>
    <mergeCell ref="AD114:AF114"/>
    <mergeCell ref="AG114:AI114"/>
    <mergeCell ref="AJ114:AL114"/>
    <mergeCell ref="AG101:AI101"/>
    <mergeCell ref="AJ101:AL101"/>
    <mergeCell ref="A114:A115"/>
    <mergeCell ref="B114:B115"/>
    <mergeCell ref="C114:E114"/>
    <mergeCell ref="F114:H114"/>
    <mergeCell ref="I114:K114"/>
    <mergeCell ref="L114:N114"/>
    <mergeCell ref="O114:Q114"/>
    <mergeCell ref="R114:T114"/>
    <mergeCell ref="O101:Q101"/>
    <mergeCell ref="R101:T101"/>
    <mergeCell ref="U101:W101"/>
    <mergeCell ref="X101:Z101"/>
    <mergeCell ref="AA101:AC101"/>
    <mergeCell ref="AD101:AF101"/>
    <mergeCell ref="A101:A102"/>
    <mergeCell ref="B101:B102"/>
    <mergeCell ref="C101:E101"/>
    <mergeCell ref="F101:H101"/>
    <mergeCell ref="I101:K101"/>
    <mergeCell ref="L101:N101"/>
    <mergeCell ref="X88:Z88"/>
    <mergeCell ref="A75:A76"/>
    <mergeCell ref="B75:B76"/>
    <mergeCell ref="C75:E75"/>
    <mergeCell ref="F75:H75"/>
    <mergeCell ref="A88:A89"/>
    <mergeCell ref="B88:B89"/>
    <mergeCell ref="C88:E88"/>
    <mergeCell ref="F88:H88"/>
    <mergeCell ref="I88:K88"/>
    <mergeCell ref="L88:N88"/>
    <mergeCell ref="O88:Q88"/>
    <mergeCell ref="R88:T88"/>
    <mergeCell ref="U88:W88"/>
    <mergeCell ref="A50:A51"/>
    <mergeCell ref="B50:B51"/>
    <mergeCell ref="C50:E50"/>
    <mergeCell ref="F50:H50"/>
    <mergeCell ref="A62:A63"/>
    <mergeCell ref="B62:B63"/>
    <mergeCell ref="C62:E62"/>
    <mergeCell ref="F62:H62"/>
    <mergeCell ref="A26:A27"/>
    <mergeCell ref="B26:B27"/>
    <mergeCell ref="C26:E26"/>
    <mergeCell ref="F26:H26"/>
    <mergeCell ref="A38:A39"/>
    <mergeCell ref="B38:B39"/>
    <mergeCell ref="C38:E38"/>
    <mergeCell ref="F38:H38"/>
    <mergeCell ref="A2:A3"/>
    <mergeCell ref="B2:B3"/>
    <mergeCell ref="C2:E2"/>
    <mergeCell ref="F2:H2"/>
    <mergeCell ref="A14:A15"/>
    <mergeCell ref="B14:B15"/>
    <mergeCell ref="C14:E14"/>
    <mergeCell ref="F14:H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tabColor theme="8" tint="-0.249977111117893"/>
  </sheetPr>
  <dimension ref="A1:AG102"/>
  <sheetViews>
    <sheetView topLeftCell="A73" zoomScale="70" zoomScaleNormal="70" workbookViewId="0">
      <selection activeCell="AA103" sqref="AA103"/>
    </sheetView>
  </sheetViews>
  <sheetFormatPr defaultRowHeight="23.25" x14ac:dyDescent="0.5"/>
  <cols>
    <col min="1" max="1" width="21.85546875" style="601" customWidth="1"/>
    <col min="2" max="7" width="4.42578125" style="601" customWidth="1"/>
    <col min="8" max="8" width="19" style="601" customWidth="1"/>
    <col min="9" max="33" width="9.28515625" style="601" customWidth="1"/>
    <col min="34" max="256" width="9.140625" style="601"/>
    <col min="257" max="257" width="21.85546875" style="601" customWidth="1"/>
    <col min="258" max="263" width="4.42578125" style="601" customWidth="1"/>
    <col min="264" max="264" width="15.5703125" style="601" customWidth="1"/>
    <col min="265" max="289" width="9.28515625" style="601" customWidth="1"/>
    <col min="290" max="512" width="9.140625" style="601"/>
    <col min="513" max="513" width="21.85546875" style="601" customWidth="1"/>
    <col min="514" max="519" width="4.42578125" style="601" customWidth="1"/>
    <col min="520" max="520" width="15.5703125" style="601" customWidth="1"/>
    <col min="521" max="545" width="9.28515625" style="601" customWidth="1"/>
    <col min="546" max="768" width="9.140625" style="601"/>
    <col min="769" max="769" width="21.85546875" style="601" customWidth="1"/>
    <col min="770" max="775" width="4.42578125" style="601" customWidth="1"/>
    <col min="776" max="776" width="15.5703125" style="601" customWidth="1"/>
    <col min="777" max="801" width="9.28515625" style="601" customWidth="1"/>
    <col min="802" max="1024" width="9.140625" style="601"/>
    <col min="1025" max="1025" width="21.85546875" style="601" customWidth="1"/>
    <col min="1026" max="1031" width="4.42578125" style="601" customWidth="1"/>
    <col min="1032" max="1032" width="15.5703125" style="601" customWidth="1"/>
    <col min="1033" max="1057" width="9.28515625" style="601" customWidth="1"/>
    <col min="1058" max="1280" width="9.140625" style="601"/>
    <col min="1281" max="1281" width="21.85546875" style="601" customWidth="1"/>
    <col min="1282" max="1287" width="4.42578125" style="601" customWidth="1"/>
    <col min="1288" max="1288" width="15.5703125" style="601" customWidth="1"/>
    <col min="1289" max="1313" width="9.28515625" style="601" customWidth="1"/>
    <col min="1314" max="1536" width="9.140625" style="601"/>
    <col min="1537" max="1537" width="21.85546875" style="601" customWidth="1"/>
    <col min="1538" max="1543" width="4.42578125" style="601" customWidth="1"/>
    <col min="1544" max="1544" width="15.5703125" style="601" customWidth="1"/>
    <col min="1545" max="1569" width="9.28515625" style="601" customWidth="1"/>
    <col min="1570" max="1792" width="9.140625" style="601"/>
    <col min="1793" max="1793" width="21.85546875" style="601" customWidth="1"/>
    <col min="1794" max="1799" width="4.42578125" style="601" customWidth="1"/>
    <col min="1800" max="1800" width="15.5703125" style="601" customWidth="1"/>
    <col min="1801" max="1825" width="9.28515625" style="601" customWidth="1"/>
    <col min="1826" max="2048" width="9.140625" style="601"/>
    <col min="2049" max="2049" width="21.85546875" style="601" customWidth="1"/>
    <col min="2050" max="2055" width="4.42578125" style="601" customWidth="1"/>
    <col min="2056" max="2056" width="15.5703125" style="601" customWidth="1"/>
    <col min="2057" max="2081" width="9.28515625" style="601" customWidth="1"/>
    <col min="2082" max="2304" width="9.140625" style="601"/>
    <col min="2305" max="2305" width="21.85546875" style="601" customWidth="1"/>
    <col min="2306" max="2311" width="4.42578125" style="601" customWidth="1"/>
    <col min="2312" max="2312" width="15.5703125" style="601" customWidth="1"/>
    <col min="2313" max="2337" width="9.28515625" style="601" customWidth="1"/>
    <col min="2338" max="2560" width="9.140625" style="601"/>
    <col min="2561" max="2561" width="21.85546875" style="601" customWidth="1"/>
    <col min="2562" max="2567" width="4.42578125" style="601" customWidth="1"/>
    <col min="2568" max="2568" width="15.5703125" style="601" customWidth="1"/>
    <col min="2569" max="2593" width="9.28515625" style="601" customWidth="1"/>
    <col min="2594" max="2816" width="9.140625" style="601"/>
    <col min="2817" max="2817" width="21.85546875" style="601" customWidth="1"/>
    <col min="2818" max="2823" width="4.42578125" style="601" customWidth="1"/>
    <col min="2824" max="2824" width="15.5703125" style="601" customWidth="1"/>
    <col min="2825" max="2849" width="9.28515625" style="601" customWidth="1"/>
    <col min="2850" max="3072" width="9.140625" style="601"/>
    <col min="3073" max="3073" width="21.85546875" style="601" customWidth="1"/>
    <col min="3074" max="3079" width="4.42578125" style="601" customWidth="1"/>
    <col min="3080" max="3080" width="15.5703125" style="601" customWidth="1"/>
    <col min="3081" max="3105" width="9.28515625" style="601" customWidth="1"/>
    <col min="3106" max="3328" width="9.140625" style="601"/>
    <col min="3329" max="3329" width="21.85546875" style="601" customWidth="1"/>
    <col min="3330" max="3335" width="4.42578125" style="601" customWidth="1"/>
    <col min="3336" max="3336" width="15.5703125" style="601" customWidth="1"/>
    <col min="3337" max="3361" width="9.28515625" style="601" customWidth="1"/>
    <col min="3362" max="3584" width="9.140625" style="601"/>
    <col min="3585" max="3585" width="21.85546875" style="601" customWidth="1"/>
    <col min="3586" max="3591" width="4.42578125" style="601" customWidth="1"/>
    <col min="3592" max="3592" width="15.5703125" style="601" customWidth="1"/>
    <col min="3593" max="3617" width="9.28515625" style="601" customWidth="1"/>
    <col min="3618" max="3840" width="9.140625" style="601"/>
    <col min="3841" max="3841" width="21.85546875" style="601" customWidth="1"/>
    <col min="3842" max="3847" width="4.42578125" style="601" customWidth="1"/>
    <col min="3848" max="3848" width="15.5703125" style="601" customWidth="1"/>
    <col min="3849" max="3873" width="9.28515625" style="601" customWidth="1"/>
    <col min="3874" max="4096" width="9.140625" style="601"/>
    <col min="4097" max="4097" width="21.85546875" style="601" customWidth="1"/>
    <col min="4098" max="4103" width="4.42578125" style="601" customWidth="1"/>
    <col min="4104" max="4104" width="15.5703125" style="601" customWidth="1"/>
    <col min="4105" max="4129" width="9.28515625" style="601" customWidth="1"/>
    <col min="4130" max="4352" width="9.140625" style="601"/>
    <col min="4353" max="4353" width="21.85546875" style="601" customWidth="1"/>
    <col min="4354" max="4359" width="4.42578125" style="601" customWidth="1"/>
    <col min="4360" max="4360" width="15.5703125" style="601" customWidth="1"/>
    <col min="4361" max="4385" width="9.28515625" style="601" customWidth="1"/>
    <col min="4386" max="4608" width="9.140625" style="601"/>
    <col min="4609" max="4609" width="21.85546875" style="601" customWidth="1"/>
    <col min="4610" max="4615" width="4.42578125" style="601" customWidth="1"/>
    <col min="4616" max="4616" width="15.5703125" style="601" customWidth="1"/>
    <col min="4617" max="4641" width="9.28515625" style="601" customWidth="1"/>
    <col min="4642" max="4864" width="9.140625" style="601"/>
    <col min="4865" max="4865" width="21.85546875" style="601" customWidth="1"/>
    <col min="4866" max="4871" width="4.42578125" style="601" customWidth="1"/>
    <col min="4872" max="4872" width="15.5703125" style="601" customWidth="1"/>
    <col min="4873" max="4897" width="9.28515625" style="601" customWidth="1"/>
    <col min="4898" max="5120" width="9.140625" style="601"/>
    <col min="5121" max="5121" width="21.85546875" style="601" customWidth="1"/>
    <col min="5122" max="5127" width="4.42578125" style="601" customWidth="1"/>
    <col min="5128" max="5128" width="15.5703125" style="601" customWidth="1"/>
    <col min="5129" max="5153" width="9.28515625" style="601" customWidth="1"/>
    <col min="5154" max="5376" width="9.140625" style="601"/>
    <col min="5377" max="5377" width="21.85546875" style="601" customWidth="1"/>
    <col min="5378" max="5383" width="4.42578125" style="601" customWidth="1"/>
    <col min="5384" max="5384" width="15.5703125" style="601" customWidth="1"/>
    <col min="5385" max="5409" width="9.28515625" style="601" customWidth="1"/>
    <col min="5410" max="5632" width="9.140625" style="601"/>
    <col min="5633" max="5633" width="21.85546875" style="601" customWidth="1"/>
    <col min="5634" max="5639" width="4.42578125" style="601" customWidth="1"/>
    <col min="5640" max="5640" width="15.5703125" style="601" customWidth="1"/>
    <col min="5641" max="5665" width="9.28515625" style="601" customWidth="1"/>
    <col min="5666" max="5888" width="9.140625" style="601"/>
    <col min="5889" max="5889" width="21.85546875" style="601" customWidth="1"/>
    <col min="5890" max="5895" width="4.42578125" style="601" customWidth="1"/>
    <col min="5896" max="5896" width="15.5703125" style="601" customWidth="1"/>
    <col min="5897" max="5921" width="9.28515625" style="601" customWidth="1"/>
    <col min="5922" max="6144" width="9.140625" style="601"/>
    <col min="6145" max="6145" width="21.85546875" style="601" customWidth="1"/>
    <col min="6146" max="6151" width="4.42578125" style="601" customWidth="1"/>
    <col min="6152" max="6152" width="15.5703125" style="601" customWidth="1"/>
    <col min="6153" max="6177" width="9.28515625" style="601" customWidth="1"/>
    <col min="6178" max="6400" width="9.140625" style="601"/>
    <col min="6401" max="6401" width="21.85546875" style="601" customWidth="1"/>
    <col min="6402" max="6407" width="4.42578125" style="601" customWidth="1"/>
    <col min="6408" max="6408" width="15.5703125" style="601" customWidth="1"/>
    <col min="6409" max="6433" width="9.28515625" style="601" customWidth="1"/>
    <col min="6434" max="6656" width="9.140625" style="601"/>
    <col min="6657" max="6657" width="21.85546875" style="601" customWidth="1"/>
    <col min="6658" max="6663" width="4.42578125" style="601" customWidth="1"/>
    <col min="6664" max="6664" width="15.5703125" style="601" customWidth="1"/>
    <col min="6665" max="6689" width="9.28515625" style="601" customWidth="1"/>
    <col min="6690" max="6912" width="9.140625" style="601"/>
    <col min="6913" max="6913" width="21.85546875" style="601" customWidth="1"/>
    <col min="6914" max="6919" width="4.42578125" style="601" customWidth="1"/>
    <col min="6920" max="6920" width="15.5703125" style="601" customWidth="1"/>
    <col min="6921" max="6945" width="9.28515625" style="601" customWidth="1"/>
    <col min="6946" max="7168" width="9.140625" style="601"/>
    <col min="7169" max="7169" width="21.85546875" style="601" customWidth="1"/>
    <col min="7170" max="7175" width="4.42578125" style="601" customWidth="1"/>
    <col min="7176" max="7176" width="15.5703125" style="601" customWidth="1"/>
    <col min="7177" max="7201" width="9.28515625" style="601" customWidth="1"/>
    <col min="7202" max="7424" width="9.140625" style="601"/>
    <col min="7425" max="7425" width="21.85546875" style="601" customWidth="1"/>
    <col min="7426" max="7431" width="4.42578125" style="601" customWidth="1"/>
    <col min="7432" max="7432" width="15.5703125" style="601" customWidth="1"/>
    <col min="7433" max="7457" width="9.28515625" style="601" customWidth="1"/>
    <col min="7458" max="7680" width="9.140625" style="601"/>
    <col min="7681" max="7681" width="21.85546875" style="601" customWidth="1"/>
    <col min="7682" max="7687" width="4.42578125" style="601" customWidth="1"/>
    <col min="7688" max="7688" width="15.5703125" style="601" customWidth="1"/>
    <col min="7689" max="7713" width="9.28515625" style="601" customWidth="1"/>
    <col min="7714" max="7936" width="9.140625" style="601"/>
    <col min="7937" max="7937" width="21.85546875" style="601" customWidth="1"/>
    <col min="7938" max="7943" width="4.42578125" style="601" customWidth="1"/>
    <col min="7944" max="7944" width="15.5703125" style="601" customWidth="1"/>
    <col min="7945" max="7969" width="9.28515625" style="601" customWidth="1"/>
    <col min="7970" max="8192" width="9.140625" style="601"/>
    <col min="8193" max="8193" width="21.85546875" style="601" customWidth="1"/>
    <col min="8194" max="8199" width="4.42578125" style="601" customWidth="1"/>
    <col min="8200" max="8200" width="15.5703125" style="601" customWidth="1"/>
    <col min="8201" max="8225" width="9.28515625" style="601" customWidth="1"/>
    <col min="8226" max="8448" width="9.140625" style="601"/>
    <col min="8449" max="8449" width="21.85546875" style="601" customWidth="1"/>
    <col min="8450" max="8455" width="4.42578125" style="601" customWidth="1"/>
    <col min="8456" max="8456" width="15.5703125" style="601" customWidth="1"/>
    <col min="8457" max="8481" width="9.28515625" style="601" customWidth="1"/>
    <col min="8482" max="8704" width="9.140625" style="601"/>
    <col min="8705" max="8705" width="21.85546875" style="601" customWidth="1"/>
    <col min="8706" max="8711" width="4.42578125" style="601" customWidth="1"/>
    <col min="8712" max="8712" width="15.5703125" style="601" customWidth="1"/>
    <col min="8713" max="8737" width="9.28515625" style="601" customWidth="1"/>
    <col min="8738" max="8960" width="9.140625" style="601"/>
    <col min="8961" max="8961" width="21.85546875" style="601" customWidth="1"/>
    <col min="8962" max="8967" width="4.42578125" style="601" customWidth="1"/>
    <col min="8968" max="8968" width="15.5703125" style="601" customWidth="1"/>
    <col min="8969" max="8993" width="9.28515625" style="601" customWidth="1"/>
    <col min="8994" max="9216" width="9.140625" style="601"/>
    <col min="9217" max="9217" width="21.85546875" style="601" customWidth="1"/>
    <col min="9218" max="9223" width="4.42578125" style="601" customWidth="1"/>
    <col min="9224" max="9224" width="15.5703125" style="601" customWidth="1"/>
    <col min="9225" max="9249" width="9.28515625" style="601" customWidth="1"/>
    <col min="9250" max="9472" width="9.140625" style="601"/>
    <col min="9473" max="9473" width="21.85546875" style="601" customWidth="1"/>
    <col min="9474" max="9479" width="4.42578125" style="601" customWidth="1"/>
    <col min="9480" max="9480" width="15.5703125" style="601" customWidth="1"/>
    <col min="9481" max="9505" width="9.28515625" style="601" customWidth="1"/>
    <col min="9506" max="9728" width="9.140625" style="601"/>
    <col min="9729" max="9729" width="21.85546875" style="601" customWidth="1"/>
    <col min="9730" max="9735" width="4.42578125" style="601" customWidth="1"/>
    <col min="9736" max="9736" width="15.5703125" style="601" customWidth="1"/>
    <col min="9737" max="9761" width="9.28515625" style="601" customWidth="1"/>
    <col min="9762" max="9984" width="9.140625" style="601"/>
    <col min="9985" max="9985" width="21.85546875" style="601" customWidth="1"/>
    <col min="9986" max="9991" width="4.42578125" style="601" customWidth="1"/>
    <col min="9992" max="9992" width="15.5703125" style="601" customWidth="1"/>
    <col min="9993" max="10017" width="9.28515625" style="601" customWidth="1"/>
    <col min="10018" max="10240" width="9.140625" style="601"/>
    <col min="10241" max="10241" width="21.85546875" style="601" customWidth="1"/>
    <col min="10242" max="10247" width="4.42578125" style="601" customWidth="1"/>
    <col min="10248" max="10248" width="15.5703125" style="601" customWidth="1"/>
    <col min="10249" max="10273" width="9.28515625" style="601" customWidth="1"/>
    <col min="10274" max="10496" width="9.140625" style="601"/>
    <col min="10497" max="10497" width="21.85546875" style="601" customWidth="1"/>
    <col min="10498" max="10503" width="4.42578125" style="601" customWidth="1"/>
    <col min="10504" max="10504" width="15.5703125" style="601" customWidth="1"/>
    <col min="10505" max="10529" width="9.28515625" style="601" customWidth="1"/>
    <col min="10530" max="10752" width="9.140625" style="601"/>
    <col min="10753" max="10753" width="21.85546875" style="601" customWidth="1"/>
    <col min="10754" max="10759" width="4.42578125" style="601" customWidth="1"/>
    <col min="10760" max="10760" width="15.5703125" style="601" customWidth="1"/>
    <col min="10761" max="10785" width="9.28515625" style="601" customWidth="1"/>
    <col min="10786" max="11008" width="9.140625" style="601"/>
    <col min="11009" max="11009" width="21.85546875" style="601" customWidth="1"/>
    <col min="11010" max="11015" width="4.42578125" style="601" customWidth="1"/>
    <col min="11016" max="11016" width="15.5703125" style="601" customWidth="1"/>
    <col min="11017" max="11041" width="9.28515625" style="601" customWidth="1"/>
    <col min="11042" max="11264" width="9.140625" style="601"/>
    <col min="11265" max="11265" width="21.85546875" style="601" customWidth="1"/>
    <col min="11266" max="11271" width="4.42578125" style="601" customWidth="1"/>
    <col min="11272" max="11272" width="15.5703125" style="601" customWidth="1"/>
    <col min="11273" max="11297" width="9.28515625" style="601" customWidth="1"/>
    <col min="11298" max="11520" width="9.140625" style="601"/>
    <col min="11521" max="11521" width="21.85546875" style="601" customWidth="1"/>
    <col min="11522" max="11527" width="4.42578125" style="601" customWidth="1"/>
    <col min="11528" max="11528" width="15.5703125" style="601" customWidth="1"/>
    <col min="11529" max="11553" width="9.28515625" style="601" customWidth="1"/>
    <col min="11554" max="11776" width="9.140625" style="601"/>
    <col min="11777" max="11777" width="21.85546875" style="601" customWidth="1"/>
    <col min="11778" max="11783" width="4.42578125" style="601" customWidth="1"/>
    <col min="11784" max="11784" width="15.5703125" style="601" customWidth="1"/>
    <col min="11785" max="11809" width="9.28515625" style="601" customWidth="1"/>
    <col min="11810" max="12032" width="9.140625" style="601"/>
    <col min="12033" max="12033" width="21.85546875" style="601" customWidth="1"/>
    <col min="12034" max="12039" width="4.42578125" style="601" customWidth="1"/>
    <col min="12040" max="12040" width="15.5703125" style="601" customWidth="1"/>
    <col min="12041" max="12065" width="9.28515625" style="601" customWidth="1"/>
    <col min="12066" max="12288" width="9.140625" style="601"/>
    <col min="12289" max="12289" width="21.85546875" style="601" customWidth="1"/>
    <col min="12290" max="12295" width="4.42578125" style="601" customWidth="1"/>
    <col min="12296" max="12296" width="15.5703125" style="601" customWidth="1"/>
    <col min="12297" max="12321" width="9.28515625" style="601" customWidth="1"/>
    <col min="12322" max="12544" width="9.140625" style="601"/>
    <col min="12545" max="12545" width="21.85546875" style="601" customWidth="1"/>
    <col min="12546" max="12551" width="4.42578125" style="601" customWidth="1"/>
    <col min="12552" max="12552" width="15.5703125" style="601" customWidth="1"/>
    <col min="12553" max="12577" width="9.28515625" style="601" customWidth="1"/>
    <col min="12578" max="12800" width="9.140625" style="601"/>
    <col min="12801" max="12801" width="21.85546875" style="601" customWidth="1"/>
    <col min="12802" max="12807" width="4.42578125" style="601" customWidth="1"/>
    <col min="12808" max="12808" width="15.5703125" style="601" customWidth="1"/>
    <col min="12809" max="12833" width="9.28515625" style="601" customWidth="1"/>
    <col min="12834" max="13056" width="9.140625" style="601"/>
    <col min="13057" max="13057" width="21.85546875" style="601" customWidth="1"/>
    <col min="13058" max="13063" width="4.42578125" style="601" customWidth="1"/>
    <col min="13064" max="13064" width="15.5703125" style="601" customWidth="1"/>
    <col min="13065" max="13089" width="9.28515625" style="601" customWidth="1"/>
    <col min="13090" max="13312" width="9.140625" style="601"/>
    <col min="13313" max="13313" width="21.85546875" style="601" customWidth="1"/>
    <col min="13314" max="13319" width="4.42578125" style="601" customWidth="1"/>
    <col min="13320" max="13320" width="15.5703125" style="601" customWidth="1"/>
    <col min="13321" max="13345" width="9.28515625" style="601" customWidth="1"/>
    <col min="13346" max="13568" width="9.140625" style="601"/>
    <col min="13569" max="13569" width="21.85546875" style="601" customWidth="1"/>
    <col min="13570" max="13575" width="4.42578125" style="601" customWidth="1"/>
    <col min="13576" max="13576" width="15.5703125" style="601" customWidth="1"/>
    <col min="13577" max="13601" width="9.28515625" style="601" customWidth="1"/>
    <col min="13602" max="13824" width="9.140625" style="601"/>
    <col min="13825" max="13825" width="21.85546875" style="601" customWidth="1"/>
    <col min="13826" max="13831" width="4.42578125" style="601" customWidth="1"/>
    <col min="13832" max="13832" width="15.5703125" style="601" customWidth="1"/>
    <col min="13833" max="13857" width="9.28515625" style="601" customWidth="1"/>
    <col min="13858" max="14080" width="9.140625" style="601"/>
    <col min="14081" max="14081" width="21.85546875" style="601" customWidth="1"/>
    <col min="14082" max="14087" width="4.42578125" style="601" customWidth="1"/>
    <col min="14088" max="14088" width="15.5703125" style="601" customWidth="1"/>
    <col min="14089" max="14113" width="9.28515625" style="601" customWidth="1"/>
    <col min="14114" max="14336" width="9.140625" style="601"/>
    <col min="14337" max="14337" width="21.85546875" style="601" customWidth="1"/>
    <col min="14338" max="14343" width="4.42578125" style="601" customWidth="1"/>
    <col min="14344" max="14344" width="15.5703125" style="601" customWidth="1"/>
    <col min="14345" max="14369" width="9.28515625" style="601" customWidth="1"/>
    <col min="14370" max="14592" width="9.140625" style="601"/>
    <col min="14593" max="14593" width="21.85546875" style="601" customWidth="1"/>
    <col min="14594" max="14599" width="4.42578125" style="601" customWidth="1"/>
    <col min="14600" max="14600" width="15.5703125" style="601" customWidth="1"/>
    <col min="14601" max="14625" width="9.28515625" style="601" customWidth="1"/>
    <col min="14626" max="14848" width="9.140625" style="601"/>
    <col min="14849" max="14849" width="21.85546875" style="601" customWidth="1"/>
    <col min="14850" max="14855" width="4.42578125" style="601" customWidth="1"/>
    <col min="14856" max="14856" width="15.5703125" style="601" customWidth="1"/>
    <col min="14857" max="14881" width="9.28515625" style="601" customWidth="1"/>
    <col min="14882" max="15104" width="9.140625" style="601"/>
    <col min="15105" max="15105" width="21.85546875" style="601" customWidth="1"/>
    <col min="15106" max="15111" width="4.42578125" style="601" customWidth="1"/>
    <col min="15112" max="15112" width="15.5703125" style="601" customWidth="1"/>
    <col min="15113" max="15137" width="9.28515625" style="601" customWidth="1"/>
    <col min="15138" max="15360" width="9.140625" style="601"/>
    <col min="15361" max="15361" width="21.85546875" style="601" customWidth="1"/>
    <col min="15362" max="15367" width="4.42578125" style="601" customWidth="1"/>
    <col min="15368" max="15368" width="15.5703125" style="601" customWidth="1"/>
    <col min="15369" max="15393" width="9.28515625" style="601" customWidth="1"/>
    <col min="15394" max="15616" width="9.140625" style="601"/>
    <col min="15617" max="15617" width="21.85546875" style="601" customWidth="1"/>
    <col min="15618" max="15623" width="4.42578125" style="601" customWidth="1"/>
    <col min="15624" max="15624" width="15.5703125" style="601" customWidth="1"/>
    <col min="15625" max="15649" width="9.28515625" style="601" customWidth="1"/>
    <col min="15650" max="15872" width="9.140625" style="601"/>
    <col min="15873" max="15873" width="21.85546875" style="601" customWidth="1"/>
    <col min="15874" max="15879" width="4.42578125" style="601" customWidth="1"/>
    <col min="15880" max="15880" width="15.5703125" style="601" customWidth="1"/>
    <col min="15881" max="15905" width="9.28515625" style="601" customWidth="1"/>
    <col min="15906" max="16128" width="9.140625" style="601"/>
    <col min="16129" max="16129" width="21.85546875" style="601" customWidth="1"/>
    <col min="16130" max="16135" width="4.42578125" style="601" customWidth="1"/>
    <col min="16136" max="16136" width="15.5703125" style="601" customWidth="1"/>
    <col min="16137" max="16161" width="9.28515625" style="601" customWidth="1"/>
    <col min="16162" max="16384" width="9.140625" style="601"/>
  </cols>
  <sheetData>
    <row r="1" spans="1:13" ht="24" thickBot="1" x14ac:dyDescent="0.55000000000000004">
      <c r="A1" s="600" t="s">
        <v>128</v>
      </c>
    </row>
    <row r="2" spans="1:13" ht="24" thickBot="1" x14ac:dyDescent="0.55000000000000004">
      <c r="A2" s="602" t="s">
        <v>64</v>
      </c>
      <c r="B2" s="651" t="s">
        <v>129</v>
      </c>
      <c r="C2" s="652"/>
      <c r="D2" s="652"/>
      <c r="E2" s="652"/>
      <c r="F2" s="652"/>
      <c r="G2" s="653"/>
      <c r="H2" s="603" t="s">
        <v>1</v>
      </c>
      <c r="I2" s="604" t="s">
        <v>65</v>
      </c>
      <c r="J2" s="605" t="s">
        <v>130</v>
      </c>
      <c r="K2" s="606" t="s">
        <v>131</v>
      </c>
    </row>
    <row r="3" spans="1:13" x14ac:dyDescent="0.5">
      <c r="A3" s="607" t="s">
        <v>132</v>
      </c>
      <c r="B3" s="654" t="s">
        <v>133</v>
      </c>
      <c r="C3" s="655"/>
      <c r="D3" s="655"/>
      <c r="E3" s="655"/>
      <c r="F3" s="655"/>
      <c r="G3" s="656"/>
      <c r="H3" s="608" t="s">
        <v>134</v>
      </c>
      <c r="I3" s="609" t="s">
        <v>69</v>
      </c>
      <c r="J3" s="609" t="s">
        <v>69</v>
      </c>
      <c r="K3" s="608" t="s">
        <v>6</v>
      </c>
    </row>
    <row r="4" spans="1:13" ht="24" thickBot="1" x14ac:dyDescent="0.55000000000000004">
      <c r="A4" s="610" t="s">
        <v>135</v>
      </c>
      <c r="B4" s="657" t="s">
        <v>133</v>
      </c>
      <c r="C4" s="658"/>
      <c r="D4" s="658"/>
      <c r="E4" s="658"/>
      <c r="F4" s="658"/>
      <c r="G4" s="659"/>
      <c r="H4" s="611" t="s">
        <v>134</v>
      </c>
      <c r="I4" s="540" t="s">
        <v>69</v>
      </c>
      <c r="J4" s="612" t="s">
        <v>69</v>
      </c>
      <c r="K4" s="611" t="s">
        <v>6</v>
      </c>
    </row>
    <row r="5" spans="1:13" x14ac:dyDescent="0.5">
      <c r="A5" s="613" t="s">
        <v>75</v>
      </c>
    </row>
    <row r="6" spans="1:13" x14ac:dyDescent="0.5">
      <c r="A6" s="601" t="s">
        <v>76</v>
      </c>
    </row>
    <row r="7" spans="1:13" ht="22.5" customHeight="1" x14ac:dyDescent="0.5"/>
    <row r="8" spans="1:13" ht="24" thickBot="1" x14ac:dyDescent="0.55000000000000004">
      <c r="A8" s="600" t="s">
        <v>136</v>
      </c>
    </row>
    <row r="9" spans="1:13" ht="24" thickBot="1" x14ac:dyDescent="0.55000000000000004">
      <c r="A9" s="602" t="s">
        <v>64</v>
      </c>
      <c r="B9" s="651" t="s">
        <v>129</v>
      </c>
      <c r="C9" s="652"/>
      <c r="D9" s="652"/>
      <c r="E9" s="652"/>
      <c r="F9" s="652"/>
      <c r="G9" s="653"/>
      <c r="H9" s="603" t="s">
        <v>1</v>
      </c>
      <c r="I9" s="604" t="s">
        <v>78</v>
      </c>
      <c r="J9" s="605" t="s">
        <v>137</v>
      </c>
      <c r="K9" s="606" t="s">
        <v>131</v>
      </c>
    </row>
    <row r="10" spans="1:13" x14ac:dyDescent="0.5">
      <c r="A10" s="607" t="s">
        <v>132</v>
      </c>
      <c r="B10" s="654" t="s">
        <v>133</v>
      </c>
      <c r="C10" s="655"/>
      <c r="D10" s="655"/>
      <c r="E10" s="655"/>
      <c r="F10" s="655"/>
      <c r="G10" s="656"/>
      <c r="H10" s="608" t="s">
        <v>134</v>
      </c>
      <c r="I10" s="609" t="s">
        <v>69</v>
      </c>
      <c r="J10" s="609" t="s">
        <v>69</v>
      </c>
      <c r="K10" s="608" t="s">
        <v>6</v>
      </c>
    </row>
    <row r="11" spans="1:13" ht="24" thickBot="1" x14ac:dyDescent="0.55000000000000004">
      <c r="A11" s="610" t="s">
        <v>135</v>
      </c>
      <c r="B11" s="657" t="s">
        <v>133</v>
      </c>
      <c r="C11" s="658"/>
      <c r="D11" s="658"/>
      <c r="E11" s="658"/>
      <c r="F11" s="658"/>
      <c r="G11" s="659"/>
      <c r="H11" s="611" t="s">
        <v>134</v>
      </c>
      <c r="I11" s="540" t="s">
        <v>69</v>
      </c>
      <c r="J11" s="612" t="s">
        <v>69</v>
      </c>
      <c r="K11" s="611" t="s">
        <v>6</v>
      </c>
    </row>
    <row r="12" spans="1:13" x14ac:dyDescent="0.5">
      <c r="A12" s="613" t="s">
        <v>75</v>
      </c>
    </row>
    <row r="13" spans="1:13" x14ac:dyDescent="0.5">
      <c r="A13" s="601" t="s">
        <v>76</v>
      </c>
    </row>
    <row r="14" spans="1:13" ht="21.75" customHeight="1" x14ac:dyDescent="0.5"/>
    <row r="15" spans="1:13" ht="24" thickBot="1" x14ac:dyDescent="0.55000000000000004">
      <c r="A15" s="600" t="s">
        <v>138</v>
      </c>
    </row>
    <row r="16" spans="1:13" ht="24" thickBot="1" x14ac:dyDescent="0.55000000000000004">
      <c r="A16" s="649" t="s">
        <v>64</v>
      </c>
      <c r="B16" s="663" t="s">
        <v>129</v>
      </c>
      <c r="C16" s="664"/>
      <c r="D16" s="664"/>
      <c r="E16" s="664"/>
      <c r="F16" s="664"/>
      <c r="G16" s="665"/>
      <c r="H16" s="669" t="s">
        <v>1</v>
      </c>
      <c r="I16" s="647" t="s">
        <v>81</v>
      </c>
      <c r="J16" s="671"/>
      <c r="K16" s="647" t="s">
        <v>139</v>
      </c>
      <c r="L16" s="648"/>
      <c r="M16" s="649" t="s">
        <v>131</v>
      </c>
    </row>
    <row r="17" spans="1:13" ht="24" thickBot="1" x14ac:dyDescent="0.55000000000000004">
      <c r="A17" s="650"/>
      <c r="B17" s="666"/>
      <c r="C17" s="667"/>
      <c r="D17" s="667"/>
      <c r="E17" s="667"/>
      <c r="F17" s="667"/>
      <c r="G17" s="668"/>
      <c r="H17" s="670"/>
      <c r="I17" s="614" t="s">
        <v>2</v>
      </c>
      <c r="J17" s="615" t="s">
        <v>4</v>
      </c>
      <c r="K17" s="598" t="s">
        <v>2</v>
      </c>
      <c r="L17" s="616" t="s">
        <v>4</v>
      </c>
      <c r="M17" s="650"/>
    </row>
    <row r="18" spans="1:13" x14ac:dyDescent="0.5">
      <c r="A18" s="617" t="s">
        <v>132</v>
      </c>
      <c r="B18" s="660" t="s">
        <v>133</v>
      </c>
      <c r="C18" s="661"/>
      <c r="D18" s="661"/>
      <c r="E18" s="661"/>
      <c r="F18" s="661"/>
      <c r="G18" s="662"/>
      <c r="H18" s="618" t="s">
        <v>134</v>
      </c>
      <c r="I18" s="609" t="s">
        <v>69</v>
      </c>
      <c r="J18" s="619" t="s">
        <v>69</v>
      </c>
      <c r="K18" s="620" t="s">
        <v>69</v>
      </c>
      <c r="L18" s="599" t="s">
        <v>69</v>
      </c>
      <c r="M18" s="618" t="s">
        <v>6</v>
      </c>
    </row>
    <row r="19" spans="1:13" ht="24" thickBot="1" x14ac:dyDescent="0.55000000000000004">
      <c r="A19" s="610" t="s">
        <v>135</v>
      </c>
      <c r="B19" s="657" t="s">
        <v>133</v>
      </c>
      <c r="C19" s="658"/>
      <c r="D19" s="658"/>
      <c r="E19" s="658"/>
      <c r="F19" s="658"/>
      <c r="G19" s="659"/>
      <c r="H19" s="611" t="s">
        <v>134</v>
      </c>
      <c r="I19" s="540" t="s">
        <v>69</v>
      </c>
      <c r="J19" s="612" t="s">
        <v>69</v>
      </c>
      <c r="K19" s="621" t="s">
        <v>69</v>
      </c>
      <c r="L19" s="597" t="s">
        <v>69</v>
      </c>
      <c r="M19" s="611" t="s">
        <v>6</v>
      </c>
    </row>
    <row r="20" spans="1:13" x14ac:dyDescent="0.5">
      <c r="A20" s="613" t="s">
        <v>75</v>
      </c>
    </row>
    <row r="21" spans="1:13" x14ac:dyDescent="0.5">
      <c r="A21" s="601" t="s">
        <v>76</v>
      </c>
    </row>
    <row r="22" spans="1:13" ht="21" customHeight="1" x14ac:dyDescent="0.5"/>
    <row r="23" spans="1:13" ht="24" thickBot="1" x14ac:dyDescent="0.55000000000000004">
      <c r="A23" s="600" t="s">
        <v>140</v>
      </c>
    </row>
    <row r="24" spans="1:13" ht="24" thickBot="1" x14ac:dyDescent="0.55000000000000004">
      <c r="A24" s="649" t="s">
        <v>64</v>
      </c>
      <c r="B24" s="663" t="s">
        <v>129</v>
      </c>
      <c r="C24" s="664"/>
      <c r="D24" s="664"/>
      <c r="E24" s="664"/>
      <c r="F24" s="664"/>
      <c r="G24" s="665"/>
      <c r="H24" s="669" t="s">
        <v>1</v>
      </c>
      <c r="I24" s="647" t="s">
        <v>84</v>
      </c>
      <c r="J24" s="671"/>
      <c r="K24" s="647" t="s">
        <v>141</v>
      </c>
      <c r="L24" s="648"/>
      <c r="M24" s="649" t="s">
        <v>131</v>
      </c>
    </row>
    <row r="25" spans="1:13" ht="24" thickBot="1" x14ac:dyDescent="0.55000000000000004">
      <c r="A25" s="650"/>
      <c r="B25" s="666"/>
      <c r="C25" s="667"/>
      <c r="D25" s="667"/>
      <c r="E25" s="667"/>
      <c r="F25" s="667"/>
      <c r="G25" s="668"/>
      <c r="H25" s="670"/>
      <c r="I25" s="614" t="s">
        <v>2</v>
      </c>
      <c r="J25" s="615" t="s">
        <v>4</v>
      </c>
      <c r="K25" s="598" t="s">
        <v>2</v>
      </c>
      <c r="L25" s="616" t="s">
        <v>4</v>
      </c>
      <c r="M25" s="650"/>
    </row>
    <row r="26" spans="1:13" x14ac:dyDescent="0.5">
      <c r="A26" s="617" t="s">
        <v>132</v>
      </c>
      <c r="B26" s="660" t="s">
        <v>133</v>
      </c>
      <c r="C26" s="661"/>
      <c r="D26" s="661"/>
      <c r="E26" s="661"/>
      <c r="F26" s="661"/>
      <c r="G26" s="662"/>
      <c r="H26" s="618" t="s">
        <v>134</v>
      </c>
      <c r="I26" s="609" t="s">
        <v>69</v>
      </c>
      <c r="J26" s="619" t="s">
        <v>69</v>
      </c>
      <c r="K26" s="620" t="s">
        <v>69</v>
      </c>
      <c r="L26" s="599" t="s">
        <v>69</v>
      </c>
      <c r="M26" s="618" t="s">
        <v>6</v>
      </c>
    </row>
    <row r="27" spans="1:13" ht="24" thickBot="1" x14ac:dyDescent="0.55000000000000004">
      <c r="A27" s="610" t="s">
        <v>135</v>
      </c>
      <c r="B27" s="657" t="s">
        <v>133</v>
      </c>
      <c r="C27" s="658"/>
      <c r="D27" s="658"/>
      <c r="E27" s="658"/>
      <c r="F27" s="658"/>
      <c r="G27" s="659"/>
      <c r="H27" s="611" t="s">
        <v>134</v>
      </c>
      <c r="I27" s="540" t="s">
        <v>69</v>
      </c>
      <c r="J27" s="612" t="s">
        <v>69</v>
      </c>
      <c r="K27" s="621" t="s">
        <v>69</v>
      </c>
      <c r="L27" s="597" t="s">
        <v>69</v>
      </c>
      <c r="M27" s="611" t="s">
        <v>6</v>
      </c>
    </row>
    <row r="28" spans="1:13" x14ac:dyDescent="0.5">
      <c r="A28" s="613" t="s">
        <v>75</v>
      </c>
    </row>
    <row r="29" spans="1:13" x14ac:dyDescent="0.5">
      <c r="A29" s="601" t="s">
        <v>76</v>
      </c>
    </row>
    <row r="30" spans="1:13" ht="21.75" customHeight="1" x14ac:dyDescent="0.5"/>
    <row r="31" spans="1:13" ht="24" thickBot="1" x14ac:dyDescent="0.55000000000000004">
      <c r="A31" s="600" t="s">
        <v>142</v>
      </c>
    </row>
    <row r="32" spans="1:13" ht="24" thickBot="1" x14ac:dyDescent="0.55000000000000004">
      <c r="A32" s="649" t="s">
        <v>64</v>
      </c>
      <c r="B32" s="663" t="s">
        <v>129</v>
      </c>
      <c r="C32" s="664"/>
      <c r="D32" s="664"/>
      <c r="E32" s="664"/>
      <c r="F32" s="664"/>
      <c r="G32" s="665"/>
      <c r="H32" s="669" t="s">
        <v>1</v>
      </c>
      <c r="I32" s="647" t="s">
        <v>88</v>
      </c>
      <c r="J32" s="671"/>
      <c r="K32" s="647" t="s">
        <v>143</v>
      </c>
      <c r="L32" s="648"/>
      <c r="M32" s="649" t="s">
        <v>131</v>
      </c>
    </row>
    <row r="33" spans="1:25" ht="24" thickBot="1" x14ac:dyDescent="0.55000000000000004">
      <c r="A33" s="650"/>
      <c r="B33" s="666"/>
      <c r="C33" s="667"/>
      <c r="D33" s="667"/>
      <c r="E33" s="667"/>
      <c r="F33" s="667"/>
      <c r="G33" s="668"/>
      <c r="H33" s="670"/>
      <c r="I33" s="614" t="s">
        <v>2</v>
      </c>
      <c r="J33" s="615" t="s">
        <v>4</v>
      </c>
      <c r="K33" s="598" t="s">
        <v>2</v>
      </c>
      <c r="L33" s="616" t="s">
        <v>4</v>
      </c>
      <c r="M33" s="650"/>
    </row>
    <row r="34" spans="1:25" x14ac:dyDescent="0.5">
      <c r="A34" s="617" t="s">
        <v>132</v>
      </c>
      <c r="B34" s="660" t="s">
        <v>133</v>
      </c>
      <c r="C34" s="661"/>
      <c r="D34" s="661"/>
      <c r="E34" s="661"/>
      <c r="F34" s="661"/>
      <c r="G34" s="662"/>
      <c r="H34" s="618" t="s">
        <v>134</v>
      </c>
      <c r="I34" s="609" t="s">
        <v>69</v>
      </c>
      <c r="J34" s="619" t="s">
        <v>69</v>
      </c>
      <c r="K34" s="620" t="s">
        <v>69</v>
      </c>
      <c r="L34" s="599" t="s">
        <v>69</v>
      </c>
      <c r="M34" s="618" t="s">
        <v>6</v>
      </c>
    </row>
    <row r="35" spans="1:25" x14ac:dyDescent="0.5">
      <c r="A35" s="622" t="s">
        <v>135</v>
      </c>
      <c r="B35" s="672" t="s">
        <v>133</v>
      </c>
      <c r="C35" s="673"/>
      <c r="D35" s="673"/>
      <c r="E35" s="673"/>
      <c r="F35" s="673"/>
      <c r="G35" s="674"/>
      <c r="H35" s="623" t="s">
        <v>134</v>
      </c>
      <c r="I35" s="624" t="s">
        <v>86</v>
      </c>
      <c r="J35" s="625" t="s">
        <v>86</v>
      </c>
      <c r="K35" s="626" t="s">
        <v>69</v>
      </c>
      <c r="L35" s="627" t="s">
        <v>69</v>
      </c>
      <c r="M35" s="623" t="s">
        <v>6</v>
      </c>
    </row>
    <row r="36" spans="1:25" ht="24" thickBot="1" x14ac:dyDescent="0.55000000000000004">
      <c r="A36" s="628" t="s">
        <v>144</v>
      </c>
      <c r="B36" s="657" t="s">
        <v>133</v>
      </c>
      <c r="C36" s="658"/>
      <c r="D36" s="658"/>
      <c r="E36" s="658"/>
      <c r="F36" s="658"/>
      <c r="G36" s="659"/>
      <c r="H36" s="611" t="s">
        <v>134</v>
      </c>
      <c r="I36" s="540" t="s">
        <v>6</v>
      </c>
      <c r="J36" s="541" t="s">
        <v>6</v>
      </c>
      <c r="K36" s="621" t="s">
        <v>69</v>
      </c>
      <c r="L36" s="597" t="s">
        <v>69</v>
      </c>
      <c r="M36" s="611" t="s">
        <v>6</v>
      </c>
    </row>
    <row r="37" spans="1:25" x14ac:dyDescent="0.5">
      <c r="A37" s="613" t="s">
        <v>75</v>
      </c>
    </row>
    <row r="38" spans="1:25" x14ac:dyDescent="0.5">
      <c r="A38" s="601" t="s">
        <v>76</v>
      </c>
    </row>
    <row r="39" spans="1:25" ht="22.5" customHeight="1" x14ac:dyDescent="0.5"/>
    <row r="40" spans="1:25" ht="24" thickBot="1" x14ac:dyDescent="0.55000000000000004">
      <c r="A40" s="600" t="s">
        <v>145</v>
      </c>
    </row>
    <row r="41" spans="1:25" ht="24" thickBot="1" x14ac:dyDescent="0.55000000000000004">
      <c r="A41" s="649" t="s">
        <v>64</v>
      </c>
      <c r="B41" s="663" t="s">
        <v>129</v>
      </c>
      <c r="C41" s="664"/>
      <c r="D41" s="664"/>
      <c r="E41" s="664"/>
      <c r="F41" s="664"/>
      <c r="G41" s="665"/>
      <c r="H41" s="669" t="s">
        <v>1</v>
      </c>
      <c r="I41" s="647" t="s">
        <v>92</v>
      </c>
      <c r="J41" s="671"/>
      <c r="K41" s="647" t="s">
        <v>146</v>
      </c>
      <c r="L41" s="648"/>
      <c r="M41" s="647" t="s">
        <v>93</v>
      </c>
      <c r="N41" s="648"/>
      <c r="O41" s="647" t="s">
        <v>147</v>
      </c>
      <c r="P41" s="648"/>
      <c r="Q41" s="647" t="s">
        <v>148</v>
      </c>
      <c r="R41" s="648"/>
      <c r="S41" s="647" t="s">
        <v>149</v>
      </c>
      <c r="T41" s="648"/>
      <c r="U41" s="647" t="s">
        <v>150</v>
      </c>
      <c r="V41" s="648"/>
      <c r="W41" s="647" t="s">
        <v>151</v>
      </c>
      <c r="X41" s="648"/>
      <c r="Y41" s="649" t="s">
        <v>131</v>
      </c>
    </row>
    <row r="42" spans="1:25" ht="24" thickBot="1" x14ac:dyDescent="0.55000000000000004">
      <c r="A42" s="650"/>
      <c r="B42" s="666"/>
      <c r="C42" s="667"/>
      <c r="D42" s="667"/>
      <c r="E42" s="667"/>
      <c r="F42" s="667"/>
      <c r="G42" s="668"/>
      <c r="H42" s="670"/>
      <c r="I42" s="614" t="s">
        <v>2</v>
      </c>
      <c r="J42" s="615" t="s">
        <v>4</v>
      </c>
      <c r="K42" s="598" t="s">
        <v>2</v>
      </c>
      <c r="L42" s="616" t="s">
        <v>4</v>
      </c>
      <c r="M42" s="598" t="s">
        <v>2</v>
      </c>
      <c r="N42" s="616" t="s">
        <v>4</v>
      </c>
      <c r="O42" s="598" t="s">
        <v>2</v>
      </c>
      <c r="P42" s="616" t="s">
        <v>4</v>
      </c>
      <c r="Q42" s="598" t="s">
        <v>2</v>
      </c>
      <c r="R42" s="616" t="s">
        <v>4</v>
      </c>
      <c r="S42" s="598" t="s">
        <v>2</v>
      </c>
      <c r="T42" s="616" t="s">
        <v>4</v>
      </c>
      <c r="U42" s="598" t="s">
        <v>2</v>
      </c>
      <c r="V42" s="616" t="s">
        <v>4</v>
      </c>
      <c r="W42" s="598" t="s">
        <v>2</v>
      </c>
      <c r="X42" s="616" t="s">
        <v>4</v>
      </c>
      <c r="Y42" s="650"/>
    </row>
    <row r="43" spans="1:25" x14ac:dyDescent="0.5">
      <c r="A43" s="617" t="s">
        <v>132</v>
      </c>
      <c r="B43" s="660" t="s">
        <v>133</v>
      </c>
      <c r="C43" s="661"/>
      <c r="D43" s="661"/>
      <c r="E43" s="661"/>
      <c r="F43" s="661"/>
      <c r="G43" s="662"/>
      <c r="H43" s="618" t="s">
        <v>134</v>
      </c>
      <c r="I43" s="609" t="s">
        <v>69</v>
      </c>
      <c r="J43" s="619" t="s">
        <v>69</v>
      </c>
      <c r="K43" s="620" t="s">
        <v>6</v>
      </c>
      <c r="L43" s="599" t="s">
        <v>69</v>
      </c>
      <c r="M43" s="620" t="s">
        <v>6</v>
      </c>
      <c r="N43" s="599" t="s">
        <v>69</v>
      </c>
      <c r="O43" s="620" t="s">
        <v>69</v>
      </c>
      <c r="P43" s="599" t="s">
        <v>69</v>
      </c>
      <c r="Q43" s="620" t="s">
        <v>6</v>
      </c>
      <c r="R43" s="599" t="s">
        <v>69</v>
      </c>
      <c r="S43" s="620" t="s">
        <v>6</v>
      </c>
      <c r="T43" s="599" t="s">
        <v>69</v>
      </c>
      <c r="U43" s="620" t="s">
        <v>6</v>
      </c>
      <c r="V43" s="599" t="s">
        <v>69</v>
      </c>
      <c r="W43" s="620" t="s">
        <v>6</v>
      </c>
      <c r="X43" s="599" t="s">
        <v>69</v>
      </c>
      <c r="Y43" s="618" t="s">
        <v>6</v>
      </c>
    </row>
    <row r="44" spans="1:25" x14ac:dyDescent="0.5">
      <c r="A44" s="622" t="s">
        <v>135</v>
      </c>
      <c r="B44" s="672" t="s">
        <v>133</v>
      </c>
      <c r="C44" s="673"/>
      <c r="D44" s="673"/>
      <c r="E44" s="673"/>
      <c r="F44" s="673"/>
      <c r="G44" s="674"/>
      <c r="H44" s="623" t="s">
        <v>134</v>
      </c>
      <c r="I44" s="629" t="s">
        <v>69</v>
      </c>
      <c r="J44" s="630" t="s">
        <v>69</v>
      </c>
      <c r="K44" s="626" t="s">
        <v>6</v>
      </c>
      <c r="L44" s="627" t="s">
        <v>69</v>
      </c>
      <c r="M44" s="626" t="s">
        <v>6</v>
      </c>
      <c r="N44" s="627" t="s">
        <v>69</v>
      </c>
      <c r="O44" s="626" t="s">
        <v>69</v>
      </c>
      <c r="P44" s="627" t="s">
        <v>69</v>
      </c>
      <c r="Q44" s="626" t="s">
        <v>6</v>
      </c>
      <c r="R44" s="627" t="s">
        <v>69</v>
      </c>
      <c r="S44" s="626" t="s">
        <v>6</v>
      </c>
      <c r="T44" s="627" t="s">
        <v>69</v>
      </c>
      <c r="U44" s="626" t="s">
        <v>6</v>
      </c>
      <c r="V44" s="627" t="s">
        <v>69</v>
      </c>
      <c r="W44" s="626" t="s">
        <v>6</v>
      </c>
      <c r="X44" s="627" t="s">
        <v>69</v>
      </c>
      <c r="Y44" s="623" t="s">
        <v>6</v>
      </c>
    </row>
    <row r="45" spans="1:25" ht="24" thickBot="1" x14ac:dyDescent="0.55000000000000004">
      <c r="A45" s="628" t="s">
        <v>144</v>
      </c>
      <c r="B45" s="657" t="s">
        <v>133</v>
      </c>
      <c r="C45" s="658"/>
      <c r="D45" s="658"/>
      <c r="E45" s="658"/>
      <c r="F45" s="658"/>
      <c r="G45" s="659"/>
      <c r="H45" s="611" t="s">
        <v>134</v>
      </c>
      <c r="I45" s="540" t="s">
        <v>69</v>
      </c>
      <c r="J45" s="541" t="s">
        <v>69</v>
      </c>
      <c r="K45" s="621" t="s">
        <v>6</v>
      </c>
      <c r="L45" s="597" t="s">
        <v>69</v>
      </c>
      <c r="M45" s="621" t="s">
        <v>6</v>
      </c>
      <c r="N45" s="597" t="s">
        <v>69</v>
      </c>
      <c r="O45" s="621" t="s">
        <v>69</v>
      </c>
      <c r="P45" s="597" t="s">
        <v>69</v>
      </c>
      <c r="Q45" s="621" t="s">
        <v>6</v>
      </c>
      <c r="R45" s="597" t="s">
        <v>69</v>
      </c>
      <c r="S45" s="621" t="s">
        <v>6</v>
      </c>
      <c r="T45" s="597" t="s">
        <v>69</v>
      </c>
      <c r="U45" s="621" t="s">
        <v>6</v>
      </c>
      <c r="V45" s="597" t="s">
        <v>69</v>
      </c>
      <c r="W45" s="621" t="s">
        <v>6</v>
      </c>
      <c r="X45" s="597" t="s">
        <v>69</v>
      </c>
      <c r="Y45" s="611" t="s">
        <v>6</v>
      </c>
    </row>
    <row r="46" spans="1:25" x14ac:dyDescent="0.5">
      <c r="A46" s="613" t="s">
        <v>75</v>
      </c>
    </row>
    <row r="47" spans="1:25" x14ac:dyDescent="0.5">
      <c r="A47" s="601" t="s">
        <v>152</v>
      </c>
    </row>
    <row r="48" spans="1:25" ht="20.25" customHeight="1" x14ac:dyDescent="0.5"/>
    <row r="49" spans="1:33" ht="24" thickBot="1" x14ac:dyDescent="0.55000000000000004">
      <c r="A49" s="600" t="s">
        <v>153</v>
      </c>
    </row>
    <row r="50" spans="1:33" ht="24" thickBot="1" x14ac:dyDescent="0.55000000000000004">
      <c r="A50" s="649" t="s">
        <v>64</v>
      </c>
      <c r="B50" s="663" t="s">
        <v>129</v>
      </c>
      <c r="C50" s="664"/>
      <c r="D50" s="664"/>
      <c r="E50" s="664"/>
      <c r="F50" s="664"/>
      <c r="G50" s="665"/>
      <c r="H50" s="669" t="s">
        <v>1</v>
      </c>
      <c r="I50" s="647" t="s">
        <v>154</v>
      </c>
      <c r="J50" s="671"/>
      <c r="K50" s="647" t="s">
        <v>98</v>
      </c>
      <c r="L50" s="648"/>
      <c r="M50" s="647" t="s">
        <v>99</v>
      </c>
      <c r="N50" s="648"/>
      <c r="O50" s="647" t="s">
        <v>155</v>
      </c>
      <c r="P50" s="648"/>
      <c r="Q50" s="647" t="s">
        <v>100</v>
      </c>
      <c r="R50" s="648"/>
      <c r="S50" s="647" t="s">
        <v>156</v>
      </c>
      <c r="T50" s="648"/>
      <c r="U50" s="647" t="s">
        <v>101</v>
      </c>
      <c r="V50" s="648"/>
      <c r="W50" s="647" t="s">
        <v>157</v>
      </c>
      <c r="X50" s="648"/>
      <c r="Y50" s="647" t="s">
        <v>102</v>
      </c>
      <c r="Z50" s="648"/>
      <c r="AA50" s="647" t="s">
        <v>158</v>
      </c>
      <c r="AB50" s="648"/>
      <c r="AC50" s="647" t="s">
        <v>103</v>
      </c>
      <c r="AD50" s="648"/>
      <c r="AE50" s="647" t="s">
        <v>159</v>
      </c>
      <c r="AF50" s="648"/>
      <c r="AG50" s="649" t="s">
        <v>131</v>
      </c>
    </row>
    <row r="51" spans="1:33" ht="24" thickBot="1" x14ac:dyDescent="0.55000000000000004">
      <c r="A51" s="650"/>
      <c r="B51" s="666"/>
      <c r="C51" s="667"/>
      <c r="D51" s="667"/>
      <c r="E51" s="667"/>
      <c r="F51" s="667"/>
      <c r="G51" s="668"/>
      <c r="H51" s="670"/>
      <c r="I51" s="614" t="s">
        <v>2</v>
      </c>
      <c r="J51" s="615" t="s">
        <v>4</v>
      </c>
      <c r="K51" s="598" t="s">
        <v>2</v>
      </c>
      <c r="L51" s="616" t="s">
        <v>4</v>
      </c>
      <c r="M51" s="598" t="s">
        <v>2</v>
      </c>
      <c r="N51" s="616" t="s">
        <v>4</v>
      </c>
      <c r="O51" s="598" t="s">
        <v>2</v>
      </c>
      <c r="P51" s="616" t="s">
        <v>4</v>
      </c>
      <c r="Q51" s="598" t="s">
        <v>2</v>
      </c>
      <c r="R51" s="616" t="s">
        <v>4</v>
      </c>
      <c r="S51" s="598" t="s">
        <v>2</v>
      </c>
      <c r="T51" s="616" t="s">
        <v>4</v>
      </c>
      <c r="U51" s="598" t="s">
        <v>2</v>
      </c>
      <c r="V51" s="616" t="s">
        <v>4</v>
      </c>
      <c r="W51" s="598" t="s">
        <v>2</v>
      </c>
      <c r="X51" s="616" t="s">
        <v>4</v>
      </c>
      <c r="Y51" s="598" t="s">
        <v>2</v>
      </c>
      <c r="Z51" s="616" t="s">
        <v>4</v>
      </c>
      <c r="AA51" s="598" t="s">
        <v>2</v>
      </c>
      <c r="AB51" s="616" t="s">
        <v>4</v>
      </c>
      <c r="AC51" s="598" t="s">
        <v>2</v>
      </c>
      <c r="AD51" s="616" t="s">
        <v>4</v>
      </c>
      <c r="AE51" s="598" t="s">
        <v>2</v>
      </c>
      <c r="AF51" s="616" t="s">
        <v>4</v>
      </c>
      <c r="AG51" s="650"/>
    </row>
    <row r="52" spans="1:33" x14ac:dyDescent="0.5">
      <c r="A52" s="617" t="s">
        <v>132</v>
      </c>
      <c r="B52" s="660" t="s">
        <v>133</v>
      </c>
      <c r="C52" s="661"/>
      <c r="D52" s="661"/>
      <c r="E52" s="661"/>
      <c r="F52" s="661"/>
      <c r="G52" s="662"/>
      <c r="H52" s="618" t="s">
        <v>134</v>
      </c>
      <c r="I52" s="609" t="s">
        <v>6</v>
      </c>
      <c r="J52" s="619" t="s">
        <v>69</v>
      </c>
      <c r="K52" s="620" t="s">
        <v>69</v>
      </c>
      <c r="L52" s="599" t="s">
        <v>69</v>
      </c>
      <c r="M52" s="620" t="s">
        <v>6</v>
      </c>
      <c r="N52" s="599" t="s">
        <v>69</v>
      </c>
      <c r="O52" s="620" t="s">
        <v>6</v>
      </c>
      <c r="P52" s="599" t="s">
        <v>69</v>
      </c>
      <c r="Q52" s="620" t="s">
        <v>6</v>
      </c>
      <c r="R52" s="599" t="s">
        <v>69</v>
      </c>
      <c r="S52" s="620" t="s">
        <v>6</v>
      </c>
      <c r="T52" s="599" t="s">
        <v>69</v>
      </c>
      <c r="U52" s="620" t="s">
        <v>6</v>
      </c>
      <c r="V52" s="599" t="s">
        <v>69</v>
      </c>
      <c r="W52" s="620" t="s">
        <v>69</v>
      </c>
      <c r="X52" s="599" t="s">
        <v>69</v>
      </c>
      <c r="Y52" s="620" t="s">
        <v>6</v>
      </c>
      <c r="Z52" s="599" t="s">
        <v>69</v>
      </c>
      <c r="AA52" s="620" t="s">
        <v>6</v>
      </c>
      <c r="AB52" s="599" t="s">
        <v>69</v>
      </c>
      <c r="AC52" s="620" t="s">
        <v>6</v>
      </c>
      <c r="AD52" s="599" t="s">
        <v>69</v>
      </c>
      <c r="AE52" s="620" t="s">
        <v>6</v>
      </c>
      <c r="AF52" s="599" t="s">
        <v>69</v>
      </c>
      <c r="AG52" s="618" t="s">
        <v>6</v>
      </c>
    </row>
    <row r="53" spans="1:33" x14ac:dyDescent="0.5">
      <c r="A53" s="622" t="s">
        <v>135</v>
      </c>
      <c r="B53" s="672" t="s">
        <v>133</v>
      </c>
      <c r="C53" s="673"/>
      <c r="D53" s="673"/>
      <c r="E53" s="673"/>
      <c r="F53" s="673"/>
      <c r="G53" s="674"/>
      <c r="H53" s="623" t="s">
        <v>134</v>
      </c>
      <c r="I53" s="629" t="s">
        <v>6</v>
      </c>
      <c r="J53" s="630" t="s">
        <v>69</v>
      </c>
      <c r="K53" s="626" t="s">
        <v>69</v>
      </c>
      <c r="L53" s="627" t="s">
        <v>69</v>
      </c>
      <c r="M53" s="626" t="s">
        <v>6</v>
      </c>
      <c r="N53" s="627" t="s">
        <v>69</v>
      </c>
      <c r="O53" s="626" t="s">
        <v>6</v>
      </c>
      <c r="P53" s="627" t="s">
        <v>69</v>
      </c>
      <c r="Q53" s="626" t="s">
        <v>6</v>
      </c>
      <c r="R53" s="627" t="s">
        <v>69</v>
      </c>
      <c r="S53" s="626" t="s">
        <v>6</v>
      </c>
      <c r="T53" s="627" t="s">
        <v>69</v>
      </c>
      <c r="U53" s="626" t="s">
        <v>6</v>
      </c>
      <c r="V53" s="627" t="s">
        <v>69</v>
      </c>
      <c r="W53" s="626" t="s">
        <v>69</v>
      </c>
      <c r="X53" s="627" t="s">
        <v>69</v>
      </c>
      <c r="Y53" s="626" t="s">
        <v>6</v>
      </c>
      <c r="Z53" s="627" t="s">
        <v>69</v>
      </c>
      <c r="AA53" s="626" t="s">
        <v>6</v>
      </c>
      <c r="AB53" s="627" t="s">
        <v>69</v>
      </c>
      <c r="AC53" s="626" t="s">
        <v>6</v>
      </c>
      <c r="AD53" s="627" t="s">
        <v>69</v>
      </c>
      <c r="AE53" s="626" t="s">
        <v>6</v>
      </c>
      <c r="AF53" s="627" t="s">
        <v>69</v>
      </c>
      <c r="AG53" s="623" t="s">
        <v>6</v>
      </c>
    </row>
    <row r="54" spans="1:33" ht="24" thickBot="1" x14ac:dyDescent="0.55000000000000004">
      <c r="A54" s="628" t="s">
        <v>144</v>
      </c>
      <c r="B54" s="657" t="s">
        <v>133</v>
      </c>
      <c r="C54" s="658"/>
      <c r="D54" s="658"/>
      <c r="E54" s="658"/>
      <c r="F54" s="658"/>
      <c r="G54" s="659"/>
      <c r="H54" s="611" t="s">
        <v>134</v>
      </c>
      <c r="I54" s="540" t="s">
        <v>6</v>
      </c>
      <c r="J54" s="541" t="s">
        <v>69</v>
      </c>
      <c r="K54" s="621" t="s">
        <v>69</v>
      </c>
      <c r="L54" s="597" t="s">
        <v>69</v>
      </c>
      <c r="M54" s="621" t="s">
        <v>6</v>
      </c>
      <c r="N54" s="597" t="s">
        <v>69</v>
      </c>
      <c r="O54" s="621" t="s">
        <v>6</v>
      </c>
      <c r="P54" s="597" t="s">
        <v>69</v>
      </c>
      <c r="Q54" s="621" t="s">
        <v>6</v>
      </c>
      <c r="R54" s="597" t="s">
        <v>69</v>
      </c>
      <c r="S54" s="621" t="s">
        <v>6</v>
      </c>
      <c r="T54" s="597" t="s">
        <v>69</v>
      </c>
      <c r="U54" s="621" t="s">
        <v>6</v>
      </c>
      <c r="V54" s="597" t="s">
        <v>69</v>
      </c>
      <c r="W54" s="621" t="s">
        <v>69</v>
      </c>
      <c r="X54" s="597" t="s">
        <v>69</v>
      </c>
      <c r="Y54" s="621" t="s">
        <v>6</v>
      </c>
      <c r="Z54" s="597" t="s">
        <v>69</v>
      </c>
      <c r="AA54" s="621" t="s">
        <v>6</v>
      </c>
      <c r="AB54" s="597" t="s">
        <v>69</v>
      </c>
      <c r="AC54" s="621" t="s">
        <v>6</v>
      </c>
      <c r="AD54" s="597" t="s">
        <v>69</v>
      </c>
      <c r="AE54" s="621" t="s">
        <v>6</v>
      </c>
      <c r="AF54" s="597" t="s">
        <v>69</v>
      </c>
      <c r="AG54" s="611" t="s">
        <v>6</v>
      </c>
    </row>
    <row r="55" spans="1:33" x14ac:dyDescent="0.5">
      <c r="A55" s="613" t="s">
        <v>75</v>
      </c>
    </row>
    <row r="56" spans="1:33" x14ac:dyDescent="0.5">
      <c r="A56" s="601" t="s">
        <v>152</v>
      </c>
    </row>
    <row r="58" spans="1:33" ht="24" thickBot="1" x14ac:dyDescent="0.55000000000000004">
      <c r="A58" s="600" t="s">
        <v>160</v>
      </c>
    </row>
    <row r="59" spans="1:33" ht="24" thickBot="1" x14ac:dyDescent="0.55000000000000004">
      <c r="A59" s="649" t="s">
        <v>64</v>
      </c>
      <c r="B59" s="663" t="s">
        <v>129</v>
      </c>
      <c r="C59" s="664"/>
      <c r="D59" s="664"/>
      <c r="E59" s="664"/>
      <c r="F59" s="664"/>
      <c r="G59" s="665"/>
      <c r="H59" s="669" t="s">
        <v>1</v>
      </c>
      <c r="I59" s="647" t="s">
        <v>105</v>
      </c>
      <c r="J59" s="671"/>
      <c r="K59" s="647" t="s">
        <v>161</v>
      </c>
      <c r="L59" s="648"/>
      <c r="M59" s="647" t="s">
        <v>106</v>
      </c>
      <c r="N59" s="648"/>
      <c r="O59" s="647" t="s">
        <v>162</v>
      </c>
      <c r="P59" s="648"/>
      <c r="Q59" s="647" t="s">
        <v>107</v>
      </c>
      <c r="R59" s="648"/>
      <c r="S59" s="647" t="s">
        <v>163</v>
      </c>
      <c r="T59" s="648"/>
      <c r="U59" s="647" t="s">
        <v>108</v>
      </c>
      <c r="V59" s="648"/>
      <c r="W59" s="647" t="s">
        <v>164</v>
      </c>
      <c r="X59" s="648"/>
      <c r="Y59" s="647" t="s">
        <v>109</v>
      </c>
      <c r="Z59" s="648"/>
      <c r="AA59" s="647" t="s">
        <v>110</v>
      </c>
      <c r="AB59" s="648"/>
      <c r="AC59" s="647" t="s">
        <v>111</v>
      </c>
      <c r="AD59" s="648"/>
      <c r="AE59" s="647" t="s">
        <v>112</v>
      </c>
      <c r="AF59" s="648"/>
      <c r="AG59" s="649" t="s">
        <v>131</v>
      </c>
    </row>
    <row r="60" spans="1:33" ht="24" thickBot="1" x14ac:dyDescent="0.55000000000000004">
      <c r="A60" s="650"/>
      <c r="B60" s="666"/>
      <c r="C60" s="667"/>
      <c r="D60" s="667"/>
      <c r="E60" s="667"/>
      <c r="F60" s="667"/>
      <c r="G60" s="668"/>
      <c r="H60" s="670"/>
      <c r="I60" s="614" t="s">
        <v>2</v>
      </c>
      <c r="J60" s="615" t="s">
        <v>4</v>
      </c>
      <c r="K60" s="598" t="s">
        <v>2</v>
      </c>
      <c r="L60" s="616" t="s">
        <v>4</v>
      </c>
      <c r="M60" s="598" t="s">
        <v>2</v>
      </c>
      <c r="N60" s="616" t="s">
        <v>4</v>
      </c>
      <c r="O60" s="598" t="s">
        <v>2</v>
      </c>
      <c r="P60" s="616" t="s">
        <v>4</v>
      </c>
      <c r="Q60" s="598" t="s">
        <v>2</v>
      </c>
      <c r="R60" s="616" t="s">
        <v>4</v>
      </c>
      <c r="S60" s="598" t="s">
        <v>2</v>
      </c>
      <c r="T60" s="616" t="s">
        <v>4</v>
      </c>
      <c r="U60" s="598" t="s">
        <v>2</v>
      </c>
      <c r="V60" s="616" t="s">
        <v>4</v>
      </c>
      <c r="W60" s="598" t="s">
        <v>2</v>
      </c>
      <c r="X60" s="616" t="s">
        <v>4</v>
      </c>
      <c r="Y60" s="598" t="s">
        <v>2</v>
      </c>
      <c r="Z60" s="616" t="s">
        <v>4</v>
      </c>
      <c r="AA60" s="598" t="s">
        <v>2</v>
      </c>
      <c r="AB60" s="616" t="s">
        <v>4</v>
      </c>
      <c r="AC60" s="598" t="s">
        <v>2</v>
      </c>
      <c r="AD60" s="616" t="s">
        <v>4</v>
      </c>
      <c r="AE60" s="598" t="s">
        <v>2</v>
      </c>
      <c r="AF60" s="616" t="s">
        <v>4</v>
      </c>
      <c r="AG60" s="650"/>
    </row>
    <row r="61" spans="1:33" x14ac:dyDescent="0.5">
      <c r="A61" s="617" t="s">
        <v>132</v>
      </c>
      <c r="B61" s="660" t="s">
        <v>133</v>
      </c>
      <c r="C61" s="661"/>
      <c r="D61" s="661"/>
      <c r="E61" s="661"/>
      <c r="F61" s="661"/>
      <c r="G61" s="662"/>
      <c r="H61" s="618" t="s">
        <v>134</v>
      </c>
      <c r="I61" s="609" t="s">
        <v>6</v>
      </c>
      <c r="J61" s="619" t="s">
        <v>69</v>
      </c>
      <c r="K61" s="620" t="s">
        <v>69</v>
      </c>
      <c r="L61" s="599" t="s">
        <v>69</v>
      </c>
      <c r="M61" s="620" t="s">
        <v>6</v>
      </c>
      <c r="N61" s="599" t="s">
        <v>69</v>
      </c>
      <c r="O61" s="620" t="s">
        <v>6</v>
      </c>
      <c r="P61" s="599" t="s">
        <v>69</v>
      </c>
      <c r="Q61" s="620" t="s">
        <v>6</v>
      </c>
      <c r="R61" s="599" t="s">
        <v>69</v>
      </c>
      <c r="S61" s="620" t="s">
        <v>6</v>
      </c>
      <c r="T61" s="599" t="s">
        <v>69</v>
      </c>
      <c r="U61" s="620" t="s">
        <v>6</v>
      </c>
      <c r="V61" s="599" t="s">
        <v>69</v>
      </c>
      <c r="W61" s="620" t="s">
        <v>69</v>
      </c>
      <c r="X61" s="599" t="s">
        <v>69</v>
      </c>
      <c r="Y61" s="620" t="s">
        <v>6</v>
      </c>
      <c r="Z61" s="599" t="s">
        <v>69</v>
      </c>
      <c r="AA61" s="620" t="s">
        <v>6</v>
      </c>
      <c r="AB61" s="599" t="s">
        <v>69</v>
      </c>
      <c r="AC61" s="620" t="s">
        <v>6</v>
      </c>
      <c r="AD61" s="599" t="s">
        <v>69</v>
      </c>
      <c r="AE61" s="620" t="s">
        <v>6</v>
      </c>
      <c r="AF61" s="599" t="s">
        <v>69</v>
      </c>
      <c r="AG61" s="618" t="s">
        <v>6</v>
      </c>
    </row>
    <row r="62" spans="1:33" x14ac:dyDescent="0.5">
      <c r="A62" s="622" t="s">
        <v>135</v>
      </c>
      <c r="B62" s="672" t="s">
        <v>133</v>
      </c>
      <c r="C62" s="673"/>
      <c r="D62" s="673"/>
      <c r="E62" s="673"/>
      <c r="F62" s="673"/>
      <c r="G62" s="674"/>
      <c r="H62" s="623" t="s">
        <v>134</v>
      </c>
      <c r="I62" s="629" t="s">
        <v>6</v>
      </c>
      <c r="J62" s="630" t="s">
        <v>69</v>
      </c>
      <c r="K62" s="626" t="s">
        <v>69</v>
      </c>
      <c r="L62" s="627" t="s">
        <v>69</v>
      </c>
      <c r="M62" s="626" t="s">
        <v>6</v>
      </c>
      <c r="N62" s="627" t="s">
        <v>69</v>
      </c>
      <c r="O62" s="626" t="s">
        <v>6</v>
      </c>
      <c r="P62" s="627" t="s">
        <v>69</v>
      </c>
      <c r="Q62" s="626" t="s">
        <v>6</v>
      </c>
      <c r="R62" s="627" t="s">
        <v>69</v>
      </c>
      <c r="S62" s="626" t="s">
        <v>6</v>
      </c>
      <c r="T62" s="627" t="s">
        <v>69</v>
      </c>
      <c r="U62" s="626" t="s">
        <v>6</v>
      </c>
      <c r="V62" s="627" t="s">
        <v>69</v>
      </c>
      <c r="W62" s="626" t="s">
        <v>69</v>
      </c>
      <c r="X62" s="627" t="s">
        <v>69</v>
      </c>
      <c r="Y62" s="626" t="s">
        <v>6</v>
      </c>
      <c r="Z62" s="627" t="s">
        <v>69</v>
      </c>
      <c r="AA62" s="626" t="s">
        <v>6</v>
      </c>
      <c r="AB62" s="627" t="s">
        <v>69</v>
      </c>
      <c r="AC62" s="626" t="s">
        <v>6</v>
      </c>
      <c r="AD62" s="627" t="s">
        <v>69</v>
      </c>
      <c r="AE62" s="626" t="s">
        <v>6</v>
      </c>
      <c r="AF62" s="627" t="s">
        <v>69</v>
      </c>
      <c r="AG62" s="623" t="s">
        <v>6</v>
      </c>
    </row>
    <row r="63" spans="1:33" ht="24" thickBot="1" x14ac:dyDescent="0.55000000000000004">
      <c r="A63" s="628" t="s">
        <v>144</v>
      </c>
      <c r="B63" s="657" t="s">
        <v>133</v>
      </c>
      <c r="C63" s="658"/>
      <c r="D63" s="658"/>
      <c r="E63" s="658"/>
      <c r="F63" s="658"/>
      <c r="G63" s="659"/>
      <c r="H63" s="611" t="s">
        <v>134</v>
      </c>
      <c r="I63" s="540" t="s">
        <v>6</v>
      </c>
      <c r="J63" s="541" t="s">
        <v>69</v>
      </c>
      <c r="K63" s="621" t="s">
        <v>69</v>
      </c>
      <c r="L63" s="597" t="s">
        <v>69</v>
      </c>
      <c r="M63" s="621" t="s">
        <v>6</v>
      </c>
      <c r="N63" s="597" t="s">
        <v>69</v>
      </c>
      <c r="O63" s="621" t="s">
        <v>6</v>
      </c>
      <c r="P63" s="597" t="s">
        <v>69</v>
      </c>
      <c r="Q63" s="621" t="s">
        <v>6</v>
      </c>
      <c r="R63" s="597" t="s">
        <v>69</v>
      </c>
      <c r="S63" s="621" t="s">
        <v>6</v>
      </c>
      <c r="T63" s="597" t="s">
        <v>69</v>
      </c>
      <c r="U63" s="621" t="s">
        <v>6</v>
      </c>
      <c r="V63" s="597" t="s">
        <v>69</v>
      </c>
      <c r="W63" s="621" t="s">
        <v>69</v>
      </c>
      <c r="X63" s="597" t="s">
        <v>69</v>
      </c>
      <c r="Y63" s="621" t="s">
        <v>6</v>
      </c>
      <c r="Z63" s="597" t="s">
        <v>69</v>
      </c>
      <c r="AA63" s="621" t="s">
        <v>6</v>
      </c>
      <c r="AB63" s="597" t="s">
        <v>69</v>
      </c>
      <c r="AC63" s="621" t="s">
        <v>6</v>
      </c>
      <c r="AD63" s="597" t="s">
        <v>69</v>
      </c>
      <c r="AE63" s="621" t="s">
        <v>6</v>
      </c>
      <c r="AF63" s="597" t="s">
        <v>69</v>
      </c>
      <c r="AG63" s="611" t="s">
        <v>6</v>
      </c>
    </row>
    <row r="64" spans="1:33" x14ac:dyDescent="0.5">
      <c r="A64" s="613" t="s">
        <v>75</v>
      </c>
    </row>
    <row r="65" spans="1:33" x14ac:dyDescent="0.5">
      <c r="A65" s="601" t="s">
        <v>152</v>
      </c>
    </row>
    <row r="66" spans="1:33" ht="20.25" customHeight="1" x14ac:dyDescent="0.5"/>
    <row r="67" spans="1:33" ht="24" thickBot="1" x14ac:dyDescent="0.55000000000000004">
      <c r="A67" s="600" t="s">
        <v>165</v>
      </c>
    </row>
    <row r="68" spans="1:33" ht="24" thickBot="1" x14ac:dyDescent="0.55000000000000004">
      <c r="A68" s="649" t="s">
        <v>64</v>
      </c>
      <c r="B68" s="663" t="s">
        <v>129</v>
      </c>
      <c r="C68" s="664"/>
      <c r="D68" s="664"/>
      <c r="E68" s="664"/>
      <c r="F68" s="664"/>
      <c r="G68" s="665"/>
      <c r="H68" s="669" t="s">
        <v>1</v>
      </c>
      <c r="I68" s="647" t="s">
        <v>114</v>
      </c>
      <c r="J68" s="671"/>
      <c r="K68" s="647" t="s">
        <v>115</v>
      </c>
      <c r="L68" s="648"/>
      <c r="M68" s="647" t="s">
        <v>116</v>
      </c>
      <c r="N68" s="648"/>
      <c r="O68" s="647" t="s">
        <v>117</v>
      </c>
      <c r="P68" s="648"/>
      <c r="Q68" s="647" t="s">
        <v>118</v>
      </c>
      <c r="R68" s="648"/>
      <c r="S68" s="647" t="s">
        <v>119</v>
      </c>
      <c r="T68" s="648"/>
      <c r="U68" s="675" t="s">
        <v>120</v>
      </c>
      <c r="V68" s="676"/>
      <c r="W68" s="675" t="s">
        <v>121</v>
      </c>
      <c r="X68" s="676"/>
      <c r="Y68" s="647" t="s">
        <v>122</v>
      </c>
      <c r="Z68" s="648"/>
      <c r="AA68" s="647" t="s">
        <v>123</v>
      </c>
      <c r="AB68" s="648"/>
      <c r="AC68" s="647" t="s">
        <v>124</v>
      </c>
      <c r="AD68" s="648"/>
      <c r="AE68" s="647" t="s">
        <v>125</v>
      </c>
      <c r="AF68" s="648"/>
      <c r="AG68" s="649" t="s">
        <v>131</v>
      </c>
    </row>
    <row r="69" spans="1:33" ht="24" thickBot="1" x14ac:dyDescent="0.55000000000000004">
      <c r="A69" s="650"/>
      <c r="B69" s="666"/>
      <c r="C69" s="667"/>
      <c r="D69" s="667"/>
      <c r="E69" s="667"/>
      <c r="F69" s="667"/>
      <c r="G69" s="668"/>
      <c r="H69" s="670"/>
      <c r="I69" s="614" t="s">
        <v>2</v>
      </c>
      <c r="J69" s="615" t="s">
        <v>4</v>
      </c>
      <c r="K69" s="598" t="s">
        <v>2</v>
      </c>
      <c r="L69" s="616" t="s">
        <v>4</v>
      </c>
      <c r="M69" s="598" t="s">
        <v>2</v>
      </c>
      <c r="N69" s="616" t="s">
        <v>4</v>
      </c>
      <c r="O69" s="598" t="s">
        <v>2</v>
      </c>
      <c r="P69" s="616" t="s">
        <v>4</v>
      </c>
      <c r="Q69" s="598" t="s">
        <v>2</v>
      </c>
      <c r="R69" s="616" t="s">
        <v>4</v>
      </c>
      <c r="S69" s="598" t="s">
        <v>2</v>
      </c>
      <c r="T69" s="616" t="s">
        <v>4</v>
      </c>
      <c r="U69" s="598" t="s">
        <v>2</v>
      </c>
      <c r="V69" s="616" t="s">
        <v>4</v>
      </c>
      <c r="W69" s="598" t="s">
        <v>2</v>
      </c>
      <c r="X69" s="616" t="s">
        <v>4</v>
      </c>
      <c r="Y69" s="598" t="s">
        <v>2</v>
      </c>
      <c r="Z69" s="616" t="s">
        <v>4</v>
      </c>
      <c r="AA69" s="598" t="s">
        <v>2</v>
      </c>
      <c r="AB69" s="616" t="s">
        <v>4</v>
      </c>
      <c r="AC69" s="598" t="s">
        <v>3</v>
      </c>
      <c r="AD69" s="616" t="s">
        <v>4</v>
      </c>
      <c r="AE69" s="598" t="s">
        <v>3</v>
      </c>
      <c r="AF69" s="616" t="s">
        <v>4</v>
      </c>
      <c r="AG69" s="650"/>
    </row>
    <row r="70" spans="1:33" x14ac:dyDescent="0.5">
      <c r="A70" s="617" t="s">
        <v>132</v>
      </c>
      <c r="B70" s="660" t="s">
        <v>133</v>
      </c>
      <c r="C70" s="661"/>
      <c r="D70" s="661"/>
      <c r="E70" s="661"/>
      <c r="F70" s="661"/>
      <c r="G70" s="662"/>
      <c r="H70" s="618" t="s">
        <v>134</v>
      </c>
      <c r="I70" s="609" t="s">
        <v>6</v>
      </c>
      <c r="J70" s="619" t="s">
        <v>69</v>
      </c>
      <c r="K70" s="620" t="s">
        <v>69</v>
      </c>
      <c r="L70" s="599" t="s">
        <v>69</v>
      </c>
      <c r="M70" s="620" t="s">
        <v>6</v>
      </c>
      <c r="N70" s="599" t="s">
        <v>69</v>
      </c>
      <c r="O70" s="620" t="s">
        <v>6</v>
      </c>
      <c r="P70" s="599" t="s">
        <v>69</v>
      </c>
      <c r="Q70" s="620" t="s">
        <v>6</v>
      </c>
      <c r="R70" s="599" t="s">
        <v>69</v>
      </c>
      <c r="S70" s="620" t="s">
        <v>6</v>
      </c>
      <c r="T70" s="599" t="s">
        <v>69</v>
      </c>
      <c r="U70" s="620" t="s">
        <v>6</v>
      </c>
      <c r="V70" s="599" t="s">
        <v>69</v>
      </c>
      <c r="W70" s="620" t="s">
        <v>69</v>
      </c>
      <c r="X70" s="599" t="s">
        <v>69</v>
      </c>
      <c r="Y70" s="620" t="s">
        <v>6</v>
      </c>
      <c r="Z70" s="599" t="s">
        <v>69</v>
      </c>
      <c r="AA70" s="620" t="s">
        <v>6</v>
      </c>
      <c r="AB70" s="599" t="s">
        <v>69</v>
      </c>
      <c r="AC70" s="620" t="s">
        <v>69</v>
      </c>
      <c r="AD70" s="599" t="s">
        <v>69</v>
      </c>
      <c r="AE70" s="620" t="s">
        <v>6</v>
      </c>
      <c r="AF70" s="599" t="s">
        <v>69</v>
      </c>
      <c r="AG70" s="618"/>
    </row>
    <row r="71" spans="1:33" x14ac:dyDescent="0.5">
      <c r="A71" s="622" t="s">
        <v>135</v>
      </c>
      <c r="B71" s="672" t="s">
        <v>133</v>
      </c>
      <c r="C71" s="673"/>
      <c r="D71" s="673"/>
      <c r="E71" s="673"/>
      <c r="F71" s="673"/>
      <c r="G71" s="674"/>
      <c r="H71" s="623" t="s">
        <v>134</v>
      </c>
      <c r="I71" s="629" t="s">
        <v>6</v>
      </c>
      <c r="J71" s="630" t="s">
        <v>69</v>
      </c>
      <c r="K71" s="626" t="s">
        <v>69</v>
      </c>
      <c r="L71" s="627" t="s">
        <v>69</v>
      </c>
      <c r="M71" s="626" t="s">
        <v>6</v>
      </c>
      <c r="N71" s="627" t="s">
        <v>69</v>
      </c>
      <c r="O71" s="626" t="s">
        <v>6</v>
      </c>
      <c r="P71" s="627" t="s">
        <v>69</v>
      </c>
      <c r="Q71" s="626" t="s">
        <v>6</v>
      </c>
      <c r="R71" s="627" t="s">
        <v>69</v>
      </c>
      <c r="S71" s="626" t="s">
        <v>6</v>
      </c>
      <c r="T71" s="627" t="s">
        <v>69</v>
      </c>
      <c r="U71" s="626" t="s">
        <v>6</v>
      </c>
      <c r="V71" s="627" t="s">
        <v>69</v>
      </c>
      <c r="W71" s="626" t="s">
        <v>69</v>
      </c>
      <c r="X71" s="627" t="s">
        <v>69</v>
      </c>
      <c r="Y71" s="626" t="s">
        <v>6</v>
      </c>
      <c r="Z71" s="627" t="s">
        <v>69</v>
      </c>
      <c r="AA71" s="626" t="s">
        <v>6</v>
      </c>
      <c r="AB71" s="627" t="s">
        <v>69</v>
      </c>
      <c r="AC71" s="626" t="s">
        <v>69</v>
      </c>
      <c r="AD71" s="627" t="s">
        <v>69</v>
      </c>
      <c r="AE71" s="626" t="s">
        <v>6</v>
      </c>
      <c r="AF71" s="627" t="s">
        <v>69</v>
      </c>
      <c r="AG71" s="623"/>
    </row>
    <row r="72" spans="1:33" ht="24" thickBot="1" x14ac:dyDescent="0.55000000000000004">
      <c r="A72" s="628" t="s">
        <v>144</v>
      </c>
      <c r="B72" s="657" t="s">
        <v>133</v>
      </c>
      <c r="C72" s="658"/>
      <c r="D72" s="658"/>
      <c r="E72" s="658"/>
      <c r="F72" s="658"/>
      <c r="G72" s="659"/>
      <c r="H72" s="611" t="s">
        <v>134</v>
      </c>
      <c r="I72" s="540" t="s">
        <v>6</v>
      </c>
      <c r="J72" s="541" t="s">
        <v>69</v>
      </c>
      <c r="K72" s="621" t="s">
        <v>69</v>
      </c>
      <c r="L72" s="597" t="s">
        <v>69</v>
      </c>
      <c r="M72" s="621" t="s">
        <v>6</v>
      </c>
      <c r="N72" s="597" t="s">
        <v>69</v>
      </c>
      <c r="O72" s="621" t="s">
        <v>6</v>
      </c>
      <c r="P72" s="597" t="s">
        <v>69</v>
      </c>
      <c r="Q72" s="621" t="s">
        <v>6</v>
      </c>
      <c r="R72" s="597" t="s">
        <v>69</v>
      </c>
      <c r="S72" s="621" t="s">
        <v>6</v>
      </c>
      <c r="T72" s="597" t="s">
        <v>69</v>
      </c>
      <c r="U72" s="621" t="s">
        <v>6</v>
      </c>
      <c r="V72" s="597" t="s">
        <v>69</v>
      </c>
      <c r="W72" s="621" t="s">
        <v>69</v>
      </c>
      <c r="X72" s="597" t="s">
        <v>69</v>
      </c>
      <c r="Y72" s="621" t="s">
        <v>6</v>
      </c>
      <c r="Z72" s="597" t="s">
        <v>69</v>
      </c>
      <c r="AA72" s="621" t="s">
        <v>6</v>
      </c>
      <c r="AB72" s="597" t="s">
        <v>69</v>
      </c>
      <c r="AC72" s="621" t="s">
        <v>69</v>
      </c>
      <c r="AD72" s="597" t="s">
        <v>69</v>
      </c>
      <c r="AE72" s="621" t="s">
        <v>6</v>
      </c>
      <c r="AF72" s="597" t="s">
        <v>69</v>
      </c>
      <c r="AG72" s="611"/>
    </row>
    <row r="73" spans="1:33" x14ac:dyDescent="0.5">
      <c r="A73" s="613" t="s">
        <v>75</v>
      </c>
    </row>
    <row r="74" spans="1:33" x14ac:dyDescent="0.5">
      <c r="A74" s="631" t="s">
        <v>166</v>
      </c>
    </row>
    <row r="75" spans="1:33" x14ac:dyDescent="0.5">
      <c r="A75" s="601" t="s">
        <v>152</v>
      </c>
    </row>
    <row r="77" spans="1:33" ht="24" thickBot="1" x14ac:dyDescent="0.55000000000000004">
      <c r="A77" s="600" t="s">
        <v>167</v>
      </c>
    </row>
    <row r="78" spans="1:33" ht="24" thickBot="1" x14ac:dyDescent="0.55000000000000004">
      <c r="A78" s="649" t="s">
        <v>64</v>
      </c>
      <c r="B78" s="663" t="s">
        <v>129</v>
      </c>
      <c r="C78" s="664"/>
      <c r="D78" s="664"/>
      <c r="E78" s="664"/>
      <c r="F78" s="664"/>
      <c r="G78" s="665"/>
      <c r="H78" s="669" t="s">
        <v>1</v>
      </c>
      <c r="I78" s="677">
        <v>59810</v>
      </c>
      <c r="J78" s="678"/>
      <c r="K78" s="677">
        <v>59841</v>
      </c>
      <c r="L78" s="678"/>
      <c r="M78" s="677">
        <v>59871</v>
      </c>
      <c r="N78" s="678"/>
      <c r="O78" s="677">
        <v>59902</v>
      </c>
      <c r="P78" s="678"/>
      <c r="Q78" s="677">
        <v>59933</v>
      </c>
      <c r="R78" s="678"/>
      <c r="S78" s="677">
        <v>59962</v>
      </c>
      <c r="T78" s="678"/>
      <c r="U78" s="677">
        <v>59993</v>
      </c>
      <c r="V78" s="678"/>
      <c r="W78" s="677">
        <v>60023</v>
      </c>
      <c r="X78" s="678"/>
      <c r="Y78" s="677">
        <v>60054</v>
      </c>
      <c r="Z78" s="678"/>
      <c r="AA78" s="677">
        <v>60084</v>
      </c>
      <c r="AB78" s="678"/>
      <c r="AC78" s="677">
        <v>60115</v>
      </c>
      <c r="AD78" s="678"/>
      <c r="AE78" s="677">
        <v>60146</v>
      </c>
      <c r="AF78" s="678"/>
      <c r="AG78" s="649" t="s">
        <v>131</v>
      </c>
    </row>
    <row r="79" spans="1:33" ht="24" thickBot="1" x14ac:dyDescent="0.55000000000000004">
      <c r="A79" s="650"/>
      <c r="B79" s="666"/>
      <c r="C79" s="667"/>
      <c r="D79" s="667"/>
      <c r="E79" s="667"/>
      <c r="F79" s="667"/>
      <c r="G79" s="668"/>
      <c r="H79" s="670"/>
      <c r="I79" s="614" t="s">
        <v>3</v>
      </c>
      <c r="J79" s="615" t="s">
        <v>4</v>
      </c>
      <c r="K79" s="614" t="s">
        <v>3</v>
      </c>
      <c r="L79" s="615" t="s">
        <v>4</v>
      </c>
      <c r="M79" s="614" t="s">
        <v>3</v>
      </c>
      <c r="N79" s="615" t="s">
        <v>4</v>
      </c>
      <c r="O79" s="614" t="s">
        <v>3</v>
      </c>
      <c r="P79" s="615" t="s">
        <v>4</v>
      </c>
      <c r="Q79" s="614" t="s">
        <v>3</v>
      </c>
      <c r="R79" s="615" t="s">
        <v>4</v>
      </c>
      <c r="S79" s="614" t="s">
        <v>3</v>
      </c>
      <c r="T79" s="615" t="s">
        <v>4</v>
      </c>
      <c r="U79" s="614" t="s">
        <v>3</v>
      </c>
      <c r="V79" s="615" t="s">
        <v>4</v>
      </c>
      <c r="W79" s="614" t="s">
        <v>3</v>
      </c>
      <c r="X79" s="615" t="s">
        <v>4</v>
      </c>
      <c r="Y79" s="614" t="s">
        <v>3</v>
      </c>
      <c r="Z79" s="615" t="s">
        <v>4</v>
      </c>
      <c r="AA79" s="614" t="s">
        <v>3</v>
      </c>
      <c r="AB79" s="615" t="s">
        <v>4</v>
      </c>
      <c r="AC79" s="614" t="s">
        <v>3</v>
      </c>
      <c r="AD79" s="615" t="s">
        <v>4</v>
      </c>
      <c r="AE79" s="614" t="s">
        <v>3</v>
      </c>
      <c r="AF79" s="615" t="s">
        <v>4</v>
      </c>
      <c r="AG79" s="650"/>
    </row>
    <row r="80" spans="1:33" x14ac:dyDescent="0.5">
      <c r="A80" s="617" t="s">
        <v>132</v>
      </c>
      <c r="B80" s="660" t="s">
        <v>133</v>
      </c>
      <c r="C80" s="661"/>
      <c r="D80" s="661"/>
      <c r="E80" s="661"/>
      <c r="F80" s="661"/>
      <c r="G80" s="662"/>
      <c r="H80" s="618" t="s">
        <v>134</v>
      </c>
      <c r="I80" s="609" t="s">
        <v>6</v>
      </c>
      <c r="J80" s="619" t="s">
        <v>69</v>
      </c>
      <c r="K80" s="620" t="s">
        <v>69</v>
      </c>
      <c r="L80" s="599" t="s">
        <v>69</v>
      </c>
      <c r="M80" s="620" t="s">
        <v>6</v>
      </c>
      <c r="N80" s="599" t="s">
        <v>69</v>
      </c>
      <c r="O80" s="620" t="s">
        <v>6</v>
      </c>
      <c r="P80" s="599" t="s">
        <v>69</v>
      </c>
      <c r="Q80" s="620" t="s">
        <v>69</v>
      </c>
      <c r="R80" s="599" t="s">
        <v>69</v>
      </c>
      <c r="S80" s="620" t="s">
        <v>6</v>
      </c>
      <c r="T80" s="599" t="s">
        <v>69</v>
      </c>
      <c r="U80" s="620" t="s">
        <v>6</v>
      </c>
      <c r="V80" s="599" t="s">
        <v>69</v>
      </c>
      <c r="W80" s="620" t="s">
        <v>69</v>
      </c>
      <c r="X80" s="599" t="s">
        <v>69</v>
      </c>
      <c r="Y80" s="620" t="s">
        <v>7</v>
      </c>
      <c r="Z80" s="599" t="s">
        <v>69</v>
      </c>
      <c r="AA80" s="620" t="s">
        <v>7</v>
      </c>
      <c r="AB80" s="599" t="s">
        <v>69</v>
      </c>
      <c r="AC80" s="620" t="s">
        <v>69</v>
      </c>
      <c r="AD80" s="599" t="s">
        <v>69</v>
      </c>
      <c r="AE80" s="620" t="s">
        <v>7</v>
      </c>
      <c r="AF80" s="599" t="s">
        <v>69</v>
      </c>
      <c r="AG80" s="618"/>
    </row>
    <row r="81" spans="1:33" x14ac:dyDescent="0.5">
      <c r="A81" s="622" t="s">
        <v>135</v>
      </c>
      <c r="B81" s="672" t="s">
        <v>133</v>
      </c>
      <c r="C81" s="673"/>
      <c r="D81" s="673"/>
      <c r="E81" s="673"/>
      <c r="F81" s="673"/>
      <c r="G81" s="674"/>
      <c r="H81" s="623" t="s">
        <v>134</v>
      </c>
      <c r="I81" s="629" t="s">
        <v>6</v>
      </c>
      <c r="J81" s="630" t="s">
        <v>69</v>
      </c>
      <c r="K81" s="626" t="s">
        <v>69</v>
      </c>
      <c r="L81" s="627" t="s">
        <v>69</v>
      </c>
      <c r="M81" s="626" t="s">
        <v>6</v>
      </c>
      <c r="N81" s="627" t="s">
        <v>69</v>
      </c>
      <c r="O81" s="626" t="s">
        <v>6</v>
      </c>
      <c r="P81" s="627" t="s">
        <v>69</v>
      </c>
      <c r="Q81" s="626" t="s">
        <v>69</v>
      </c>
      <c r="R81" s="627" t="s">
        <v>69</v>
      </c>
      <c r="S81" s="626" t="s">
        <v>6</v>
      </c>
      <c r="T81" s="627" t="s">
        <v>69</v>
      </c>
      <c r="U81" s="626" t="s">
        <v>6</v>
      </c>
      <c r="V81" s="627" t="s">
        <v>69</v>
      </c>
      <c r="W81" s="626" t="s">
        <v>69</v>
      </c>
      <c r="X81" s="627" t="s">
        <v>69</v>
      </c>
      <c r="Y81" s="626" t="s">
        <v>7</v>
      </c>
      <c r="Z81" s="627" t="s">
        <v>69</v>
      </c>
      <c r="AA81" s="626" t="s">
        <v>7</v>
      </c>
      <c r="AB81" s="627" t="s">
        <v>69</v>
      </c>
      <c r="AC81" s="626" t="s">
        <v>69</v>
      </c>
      <c r="AD81" s="627" t="s">
        <v>69</v>
      </c>
      <c r="AE81" s="626" t="s">
        <v>7</v>
      </c>
      <c r="AF81" s="627" t="s">
        <v>69</v>
      </c>
      <c r="AG81" s="623"/>
    </row>
    <row r="82" spans="1:33" ht="24" thickBot="1" x14ac:dyDescent="0.55000000000000004">
      <c r="A82" s="628" t="s">
        <v>144</v>
      </c>
      <c r="B82" s="657" t="s">
        <v>133</v>
      </c>
      <c r="C82" s="658"/>
      <c r="D82" s="658"/>
      <c r="E82" s="658"/>
      <c r="F82" s="658"/>
      <c r="G82" s="659"/>
      <c r="H82" s="611" t="s">
        <v>134</v>
      </c>
      <c r="I82" s="540" t="s">
        <v>6</v>
      </c>
      <c r="J82" s="541" t="s">
        <v>69</v>
      </c>
      <c r="K82" s="621" t="s">
        <v>69</v>
      </c>
      <c r="L82" s="597" t="s">
        <v>69</v>
      </c>
      <c r="M82" s="621" t="s">
        <v>6</v>
      </c>
      <c r="N82" s="597" t="s">
        <v>69</v>
      </c>
      <c r="O82" s="621" t="s">
        <v>6</v>
      </c>
      <c r="P82" s="597" t="s">
        <v>69</v>
      </c>
      <c r="Q82" s="621" t="s">
        <v>69</v>
      </c>
      <c r="R82" s="597" t="s">
        <v>69</v>
      </c>
      <c r="S82" s="621" t="s">
        <v>6</v>
      </c>
      <c r="T82" s="597" t="s">
        <v>69</v>
      </c>
      <c r="U82" s="621" t="s">
        <v>6</v>
      </c>
      <c r="V82" s="597" t="s">
        <v>69</v>
      </c>
      <c r="W82" s="621" t="s">
        <v>69</v>
      </c>
      <c r="X82" s="597" t="s">
        <v>69</v>
      </c>
      <c r="Y82" s="621" t="s">
        <v>7</v>
      </c>
      <c r="Z82" s="597" t="s">
        <v>69</v>
      </c>
      <c r="AA82" s="621" t="s">
        <v>7</v>
      </c>
      <c r="AB82" s="597" t="s">
        <v>69</v>
      </c>
      <c r="AC82" s="621" t="s">
        <v>69</v>
      </c>
      <c r="AD82" s="597" t="s">
        <v>69</v>
      </c>
      <c r="AE82" s="621" t="s">
        <v>7</v>
      </c>
      <c r="AF82" s="597" t="s">
        <v>69</v>
      </c>
      <c r="AG82" s="611"/>
    </row>
    <row r="83" spans="1:33" x14ac:dyDescent="0.5">
      <c r="A83" s="613" t="s">
        <v>75</v>
      </c>
    </row>
    <row r="84" spans="1:33" x14ac:dyDescent="0.5">
      <c r="A84" s="601" t="s">
        <v>152</v>
      </c>
    </row>
    <row r="86" spans="1:33" ht="24" thickBot="1" x14ac:dyDescent="0.55000000000000004">
      <c r="A86" s="600" t="s">
        <v>168</v>
      </c>
    </row>
    <row r="87" spans="1:33" ht="24" thickBot="1" x14ac:dyDescent="0.55000000000000004">
      <c r="A87" s="649" t="s">
        <v>64</v>
      </c>
      <c r="B87" s="663" t="s">
        <v>129</v>
      </c>
      <c r="C87" s="664"/>
      <c r="D87" s="664"/>
      <c r="E87" s="664"/>
      <c r="F87" s="664"/>
      <c r="G87" s="665"/>
      <c r="H87" s="669" t="s">
        <v>1</v>
      </c>
      <c r="I87" s="677">
        <v>60176</v>
      </c>
      <c r="J87" s="678"/>
      <c r="K87" s="677">
        <v>60207</v>
      </c>
      <c r="L87" s="678"/>
      <c r="M87" s="677">
        <v>60237</v>
      </c>
      <c r="N87" s="678"/>
      <c r="O87" s="677">
        <v>60268</v>
      </c>
      <c r="P87" s="678"/>
      <c r="Q87" s="677">
        <v>60299</v>
      </c>
      <c r="R87" s="678"/>
      <c r="S87" s="677">
        <v>60327</v>
      </c>
      <c r="T87" s="678"/>
      <c r="U87" s="677">
        <v>60358</v>
      </c>
      <c r="V87" s="678"/>
      <c r="W87" s="677">
        <v>60388</v>
      </c>
      <c r="X87" s="678"/>
      <c r="Y87" s="677">
        <v>60419</v>
      </c>
      <c r="Z87" s="678"/>
      <c r="AA87" s="677">
        <v>60449</v>
      </c>
      <c r="AB87" s="678"/>
      <c r="AC87" s="677">
        <v>60480</v>
      </c>
      <c r="AD87" s="678"/>
      <c r="AE87" s="677">
        <v>60511</v>
      </c>
      <c r="AF87" s="678"/>
      <c r="AG87" s="649" t="s">
        <v>131</v>
      </c>
    </row>
    <row r="88" spans="1:33" ht="24" thickBot="1" x14ac:dyDescent="0.55000000000000004">
      <c r="A88" s="650"/>
      <c r="B88" s="666"/>
      <c r="C88" s="667"/>
      <c r="D88" s="667"/>
      <c r="E88" s="667"/>
      <c r="F88" s="667"/>
      <c r="G88" s="668"/>
      <c r="H88" s="670"/>
      <c r="I88" s="614" t="s">
        <v>3</v>
      </c>
      <c r="J88" s="615" t="s">
        <v>4</v>
      </c>
      <c r="K88" s="614" t="s">
        <v>3</v>
      </c>
      <c r="L88" s="615" t="s">
        <v>4</v>
      </c>
      <c r="M88" s="614" t="s">
        <v>3</v>
      </c>
      <c r="N88" s="615" t="s">
        <v>4</v>
      </c>
      <c r="O88" s="614" t="s">
        <v>3</v>
      </c>
      <c r="P88" s="615" t="s">
        <v>4</v>
      </c>
      <c r="Q88" s="614" t="s">
        <v>3</v>
      </c>
      <c r="R88" s="615" t="s">
        <v>4</v>
      </c>
      <c r="S88" s="614" t="s">
        <v>3</v>
      </c>
      <c r="T88" s="615" t="s">
        <v>4</v>
      </c>
      <c r="U88" s="614" t="s">
        <v>3</v>
      </c>
      <c r="V88" s="615" t="s">
        <v>4</v>
      </c>
      <c r="W88" s="614" t="s">
        <v>3</v>
      </c>
      <c r="X88" s="615" t="s">
        <v>4</v>
      </c>
      <c r="Y88" s="614" t="s">
        <v>3</v>
      </c>
      <c r="Z88" s="615" t="s">
        <v>4</v>
      </c>
      <c r="AA88" s="614" t="s">
        <v>3</v>
      </c>
      <c r="AB88" s="615" t="s">
        <v>4</v>
      </c>
      <c r="AC88" s="614" t="s">
        <v>3</v>
      </c>
      <c r="AD88" s="615" t="s">
        <v>4</v>
      </c>
      <c r="AE88" s="614" t="s">
        <v>3</v>
      </c>
      <c r="AF88" s="615" t="s">
        <v>4</v>
      </c>
      <c r="AG88" s="650"/>
    </row>
    <row r="89" spans="1:33" x14ac:dyDescent="0.5">
      <c r="A89" s="617" t="s">
        <v>132</v>
      </c>
      <c r="B89" s="660" t="s">
        <v>133</v>
      </c>
      <c r="C89" s="661"/>
      <c r="D89" s="661"/>
      <c r="E89" s="661"/>
      <c r="F89" s="661"/>
      <c r="G89" s="662"/>
      <c r="H89" s="618" t="s">
        <v>134</v>
      </c>
      <c r="I89" s="609" t="s">
        <v>6</v>
      </c>
      <c r="J89" s="619" t="s">
        <v>69</v>
      </c>
      <c r="K89" s="620" t="s">
        <v>69</v>
      </c>
      <c r="L89" s="599" t="s">
        <v>69</v>
      </c>
      <c r="M89" s="620" t="s">
        <v>6</v>
      </c>
      <c r="N89" s="599" t="s">
        <v>69</v>
      </c>
      <c r="O89" s="620" t="s">
        <v>6</v>
      </c>
      <c r="P89" s="599" t="s">
        <v>69</v>
      </c>
      <c r="Q89" s="620" t="s">
        <v>69</v>
      </c>
      <c r="R89" s="599" t="s">
        <v>69</v>
      </c>
      <c r="S89" s="620" t="s">
        <v>6</v>
      </c>
      <c r="T89" s="599" t="s">
        <v>69</v>
      </c>
      <c r="U89" s="620" t="s">
        <v>6</v>
      </c>
      <c r="V89" s="599" t="s">
        <v>69</v>
      </c>
      <c r="W89" s="620" t="s">
        <v>69</v>
      </c>
      <c r="X89" s="599" t="s">
        <v>69</v>
      </c>
      <c r="Y89" s="620" t="s">
        <v>7</v>
      </c>
      <c r="Z89" s="599" t="s">
        <v>69</v>
      </c>
      <c r="AA89" s="620" t="s">
        <v>7</v>
      </c>
      <c r="AB89" s="599" t="s">
        <v>69</v>
      </c>
      <c r="AC89" s="620" t="s">
        <v>69</v>
      </c>
      <c r="AD89" s="599" t="s">
        <v>69</v>
      </c>
      <c r="AE89" s="620" t="s">
        <v>7</v>
      </c>
      <c r="AF89" s="599" t="s">
        <v>69</v>
      </c>
      <c r="AG89" s="618"/>
    </row>
    <row r="90" spans="1:33" x14ac:dyDescent="0.5">
      <c r="A90" s="622" t="s">
        <v>135</v>
      </c>
      <c r="B90" s="672" t="s">
        <v>133</v>
      </c>
      <c r="C90" s="673"/>
      <c r="D90" s="673"/>
      <c r="E90" s="673"/>
      <c r="F90" s="673"/>
      <c r="G90" s="674"/>
      <c r="H90" s="623" t="s">
        <v>134</v>
      </c>
      <c r="I90" s="629" t="s">
        <v>6</v>
      </c>
      <c r="J90" s="630" t="s">
        <v>69</v>
      </c>
      <c r="K90" s="626" t="s">
        <v>69</v>
      </c>
      <c r="L90" s="627" t="s">
        <v>69</v>
      </c>
      <c r="M90" s="626" t="s">
        <v>6</v>
      </c>
      <c r="N90" s="627" t="s">
        <v>69</v>
      </c>
      <c r="O90" s="626" t="s">
        <v>6</v>
      </c>
      <c r="P90" s="627" t="s">
        <v>69</v>
      </c>
      <c r="Q90" s="626" t="s">
        <v>69</v>
      </c>
      <c r="R90" s="627" t="s">
        <v>69</v>
      </c>
      <c r="S90" s="626" t="s">
        <v>6</v>
      </c>
      <c r="T90" s="627" t="s">
        <v>69</v>
      </c>
      <c r="U90" s="626" t="s">
        <v>6</v>
      </c>
      <c r="V90" s="627" t="s">
        <v>69</v>
      </c>
      <c r="W90" s="626" t="s">
        <v>69</v>
      </c>
      <c r="X90" s="627" t="s">
        <v>69</v>
      </c>
      <c r="Y90" s="626" t="s">
        <v>7</v>
      </c>
      <c r="Z90" s="627" t="s">
        <v>69</v>
      </c>
      <c r="AA90" s="626" t="s">
        <v>7</v>
      </c>
      <c r="AB90" s="627" t="s">
        <v>69</v>
      </c>
      <c r="AC90" s="626" t="s">
        <v>69</v>
      </c>
      <c r="AD90" s="627" t="s">
        <v>69</v>
      </c>
      <c r="AE90" s="626" t="s">
        <v>7</v>
      </c>
      <c r="AF90" s="627" t="s">
        <v>69</v>
      </c>
      <c r="AG90" s="623"/>
    </row>
    <row r="91" spans="1:33" ht="24" thickBot="1" x14ac:dyDescent="0.55000000000000004">
      <c r="A91" s="628" t="s">
        <v>144</v>
      </c>
      <c r="B91" s="657" t="s">
        <v>133</v>
      </c>
      <c r="C91" s="658"/>
      <c r="D91" s="658"/>
      <c r="E91" s="658"/>
      <c r="F91" s="658"/>
      <c r="G91" s="659"/>
      <c r="H91" s="611" t="s">
        <v>134</v>
      </c>
      <c r="I91" s="540" t="s">
        <v>6</v>
      </c>
      <c r="J91" s="541" t="s">
        <v>69</v>
      </c>
      <c r="K91" s="621" t="s">
        <v>69</v>
      </c>
      <c r="L91" s="597" t="s">
        <v>69</v>
      </c>
      <c r="M91" s="621" t="s">
        <v>6</v>
      </c>
      <c r="N91" s="597" t="s">
        <v>69</v>
      </c>
      <c r="O91" s="621" t="s">
        <v>6</v>
      </c>
      <c r="P91" s="597" t="s">
        <v>69</v>
      </c>
      <c r="Q91" s="621" t="s">
        <v>69</v>
      </c>
      <c r="R91" s="597" t="s">
        <v>69</v>
      </c>
      <c r="S91" s="621" t="s">
        <v>6</v>
      </c>
      <c r="T91" s="597" t="s">
        <v>69</v>
      </c>
      <c r="U91" s="621" t="s">
        <v>6</v>
      </c>
      <c r="V91" s="597" t="s">
        <v>69</v>
      </c>
      <c r="W91" s="621" t="s">
        <v>69</v>
      </c>
      <c r="X91" s="597" t="s">
        <v>69</v>
      </c>
      <c r="Y91" s="621" t="s">
        <v>7</v>
      </c>
      <c r="Z91" s="597" t="s">
        <v>69</v>
      </c>
      <c r="AA91" s="621" t="s">
        <v>7</v>
      </c>
      <c r="AB91" s="597" t="s">
        <v>69</v>
      </c>
      <c r="AC91" s="621" t="s">
        <v>69</v>
      </c>
      <c r="AD91" s="597" t="s">
        <v>69</v>
      </c>
      <c r="AE91" s="621" t="s">
        <v>7</v>
      </c>
      <c r="AF91" s="597" t="s">
        <v>69</v>
      </c>
      <c r="AG91" s="611"/>
    </row>
    <row r="92" spans="1:33" x14ac:dyDescent="0.5">
      <c r="A92" s="613" t="s">
        <v>75</v>
      </c>
    </row>
    <row r="93" spans="1:33" x14ac:dyDescent="0.5">
      <c r="A93" s="601" t="s">
        <v>152</v>
      </c>
    </row>
    <row r="95" spans="1:33" ht="24" thickBot="1" x14ac:dyDescent="0.55000000000000004">
      <c r="A95" s="600" t="s">
        <v>296</v>
      </c>
    </row>
    <row r="96" spans="1:33" ht="24" thickBot="1" x14ac:dyDescent="0.55000000000000004">
      <c r="A96" s="649" t="s">
        <v>64</v>
      </c>
      <c r="B96" s="663" t="s">
        <v>129</v>
      </c>
      <c r="C96" s="664"/>
      <c r="D96" s="664"/>
      <c r="E96" s="664"/>
      <c r="F96" s="664"/>
      <c r="G96" s="665"/>
      <c r="H96" s="669" t="s">
        <v>1</v>
      </c>
      <c r="I96" s="677">
        <v>60541</v>
      </c>
      <c r="J96" s="678"/>
      <c r="K96" s="677">
        <v>60572</v>
      </c>
      <c r="L96" s="678"/>
      <c r="M96" s="677">
        <v>60602</v>
      </c>
      <c r="N96" s="678"/>
      <c r="O96" s="677">
        <v>60633</v>
      </c>
      <c r="P96" s="678"/>
      <c r="Q96" s="677">
        <v>60664</v>
      </c>
      <c r="R96" s="678"/>
      <c r="S96" s="677">
        <v>60692</v>
      </c>
      <c r="T96" s="678"/>
      <c r="U96" s="677">
        <v>60723</v>
      </c>
      <c r="V96" s="678"/>
      <c r="W96" s="677">
        <v>60753</v>
      </c>
      <c r="X96" s="678"/>
      <c r="Y96" s="677">
        <v>60784</v>
      </c>
      <c r="Z96" s="678"/>
      <c r="AA96" s="677">
        <v>60814</v>
      </c>
      <c r="AB96" s="678"/>
      <c r="AC96" s="677">
        <v>60845</v>
      </c>
      <c r="AD96" s="678"/>
      <c r="AE96" s="677">
        <v>60876</v>
      </c>
      <c r="AF96" s="678"/>
      <c r="AG96" s="649" t="s">
        <v>131</v>
      </c>
    </row>
    <row r="97" spans="1:33" ht="24" thickBot="1" x14ac:dyDescent="0.55000000000000004">
      <c r="A97" s="650"/>
      <c r="B97" s="666"/>
      <c r="C97" s="667"/>
      <c r="D97" s="667"/>
      <c r="E97" s="667"/>
      <c r="F97" s="667"/>
      <c r="G97" s="668"/>
      <c r="H97" s="670"/>
      <c r="I97" s="614" t="s">
        <v>3</v>
      </c>
      <c r="J97" s="615" t="s">
        <v>4</v>
      </c>
      <c r="K97" s="614" t="s">
        <v>3</v>
      </c>
      <c r="L97" s="615" t="s">
        <v>4</v>
      </c>
      <c r="M97" s="614" t="s">
        <v>3</v>
      </c>
      <c r="N97" s="615" t="s">
        <v>4</v>
      </c>
      <c r="O97" s="614" t="s">
        <v>3</v>
      </c>
      <c r="P97" s="615" t="s">
        <v>4</v>
      </c>
      <c r="Q97" s="614" t="s">
        <v>3</v>
      </c>
      <c r="R97" s="615" t="s">
        <v>4</v>
      </c>
      <c r="S97" s="614" t="s">
        <v>3</v>
      </c>
      <c r="T97" s="615" t="s">
        <v>4</v>
      </c>
      <c r="U97" s="614" t="s">
        <v>3</v>
      </c>
      <c r="V97" s="615" t="s">
        <v>4</v>
      </c>
      <c r="W97" s="614" t="s">
        <v>3</v>
      </c>
      <c r="X97" s="615" t="s">
        <v>4</v>
      </c>
      <c r="Y97" s="614" t="s">
        <v>3</v>
      </c>
      <c r="Z97" s="615" t="s">
        <v>4</v>
      </c>
      <c r="AA97" s="614" t="s">
        <v>3</v>
      </c>
      <c r="AB97" s="615" t="s">
        <v>4</v>
      </c>
      <c r="AC97" s="614" t="s">
        <v>3</v>
      </c>
      <c r="AD97" s="615" t="s">
        <v>4</v>
      </c>
      <c r="AE97" s="614" t="s">
        <v>3</v>
      </c>
      <c r="AF97" s="615" t="s">
        <v>4</v>
      </c>
      <c r="AG97" s="650"/>
    </row>
    <row r="98" spans="1:33" x14ac:dyDescent="0.5">
      <c r="A98" s="617" t="s">
        <v>132</v>
      </c>
      <c r="B98" s="660" t="s">
        <v>133</v>
      </c>
      <c r="C98" s="661"/>
      <c r="D98" s="661"/>
      <c r="E98" s="661"/>
      <c r="F98" s="661"/>
      <c r="G98" s="662"/>
      <c r="H98" s="618" t="s">
        <v>134</v>
      </c>
      <c r="I98" s="609" t="s">
        <v>6</v>
      </c>
      <c r="J98" s="619" t="s">
        <v>69</v>
      </c>
      <c r="K98" s="620" t="s">
        <v>69</v>
      </c>
      <c r="L98" s="599" t="s">
        <v>69</v>
      </c>
      <c r="M98" s="620" t="s">
        <v>6</v>
      </c>
      <c r="N98" s="599" t="s">
        <v>69</v>
      </c>
      <c r="O98" s="620" t="s">
        <v>6</v>
      </c>
      <c r="P98" s="599" t="s">
        <v>69</v>
      </c>
      <c r="Q98" s="620" t="s">
        <v>6</v>
      </c>
      <c r="R98" s="599" t="s">
        <v>69</v>
      </c>
      <c r="S98" s="620"/>
      <c r="T98" s="599"/>
      <c r="U98" s="620"/>
      <c r="V98" s="599"/>
      <c r="W98" s="620"/>
      <c r="X98" s="599"/>
      <c r="Y98" s="620"/>
      <c r="Z98" s="599"/>
      <c r="AA98" s="620"/>
      <c r="AB98" s="599"/>
      <c r="AC98" s="620"/>
      <c r="AD98" s="599"/>
      <c r="AE98" s="620"/>
      <c r="AF98" s="599"/>
      <c r="AG98" s="618"/>
    </row>
    <row r="99" spans="1:33" x14ac:dyDescent="0.5">
      <c r="A99" s="622" t="s">
        <v>135</v>
      </c>
      <c r="B99" s="672" t="s">
        <v>133</v>
      </c>
      <c r="C99" s="673"/>
      <c r="D99" s="673"/>
      <c r="E99" s="673"/>
      <c r="F99" s="673"/>
      <c r="G99" s="674"/>
      <c r="H99" s="623" t="s">
        <v>134</v>
      </c>
      <c r="I99" s="629" t="s">
        <v>6</v>
      </c>
      <c r="J99" s="630" t="s">
        <v>69</v>
      </c>
      <c r="K99" s="626" t="s">
        <v>69</v>
      </c>
      <c r="L99" s="627" t="s">
        <v>69</v>
      </c>
      <c r="M99" s="626" t="s">
        <v>6</v>
      </c>
      <c r="N99" s="627" t="s">
        <v>69</v>
      </c>
      <c r="O99" s="626" t="s">
        <v>6</v>
      </c>
      <c r="P99" s="627" t="s">
        <v>69</v>
      </c>
      <c r="Q99" s="626" t="s">
        <v>6</v>
      </c>
      <c r="R99" s="627" t="s">
        <v>69</v>
      </c>
      <c r="S99" s="626"/>
      <c r="T99" s="627"/>
      <c r="U99" s="626"/>
      <c r="V99" s="627"/>
      <c r="W99" s="626"/>
      <c r="X99" s="627"/>
      <c r="Y99" s="626"/>
      <c r="Z99" s="627"/>
      <c r="AA99" s="626"/>
      <c r="AB99" s="627"/>
      <c r="AC99" s="626"/>
      <c r="AD99" s="627"/>
      <c r="AE99" s="626"/>
      <c r="AF99" s="627"/>
      <c r="AG99" s="623"/>
    </row>
    <row r="100" spans="1:33" ht="24" thickBot="1" x14ac:dyDescent="0.55000000000000004">
      <c r="A100" s="628" t="s">
        <v>144</v>
      </c>
      <c r="B100" s="657" t="s">
        <v>133</v>
      </c>
      <c r="C100" s="658"/>
      <c r="D100" s="658"/>
      <c r="E100" s="658"/>
      <c r="F100" s="658"/>
      <c r="G100" s="659"/>
      <c r="H100" s="611" t="s">
        <v>134</v>
      </c>
      <c r="I100" s="540" t="s">
        <v>6</v>
      </c>
      <c r="J100" s="541" t="s">
        <v>69</v>
      </c>
      <c r="K100" s="621" t="s">
        <v>69</v>
      </c>
      <c r="L100" s="597" t="s">
        <v>69</v>
      </c>
      <c r="M100" s="621" t="s">
        <v>6</v>
      </c>
      <c r="N100" s="597" t="s">
        <v>69</v>
      </c>
      <c r="O100" s="621" t="s">
        <v>6</v>
      </c>
      <c r="P100" s="597" t="s">
        <v>69</v>
      </c>
      <c r="Q100" s="621" t="s">
        <v>6</v>
      </c>
      <c r="R100" s="597" t="s">
        <v>69</v>
      </c>
      <c r="S100" s="621"/>
      <c r="T100" s="597"/>
      <c r="U100" s="621"/>
      <c r="V100" s="597"/>
      <c r="W100" s="621"/>
      <c r="X100" s="597"/>
      <c r="Y100" s="621"/>
      <c r="Z100" s="597"/>
      <c r="AA100" s="621"/>
      <c r="AB100" s="597"/>
      <c r="AC100" s="621"/>
      <c r="AD100" s="597"/>
      <c r="AE100" s="621"/>
      <c r="AF100" s="597"/>
      <c r="AG100" s="611"/>
    </row>
    <row r="101" spans="1:33" x14ac:dyDescent="0.5">
      <c r="A101" s="613" t="s">
        <v>75</v>
      </c>
    </row>
    <row r="102" spans="1:33" x14ac:dyDescent="0.5">
      <c r="A102" s="601" t="s">
        <v>152</v>
      </c>
    </row>
  </sheetData>
  <mergeCells count="160">
    <mergeCell ref="B100:G100"/>
    <mergeCell ref="U96:V96"/>
    <mergeCell ref="W96:X96"/>
    <mergeCell ref="Y96:Z96"/>
    <mergeCell ref="AA96:AB96"/>
    <mergeCell ref="AC96:AD96"/>
    <mergeCell ref="AE96:AF96"/>
    <mergeCell ref="AG96:AG97"/>
    <mergeCell ref="B98:G98"/>
    <mergeCell ref="B99:G99"/>
    <mergeCell ref="A96:A97"/>
    <mergeCell ref="B96:G97"/>
    <mergeCell ref="H96:H97"/>
    <mergeCell ref="I96:J96"/>
    <mergeCell ref="K96:L96"/>
    <mergeCell ref="M96:N96"/>
    <mergeCell ref="O96:P96"/>
    <mergeCell ref="Q96:R96"/>
    <mergeCell ref="S96:T96"/>
    <mergeCell ref="B91:G91"/>
    <mergeCell ref="AA87:AB87"/>
    <mergeCell ref="AC87:AD87"/>
    <mergeCell ref="AE87:AF87"/>
    <mergeCell ref="AG87:AG88"/>
    <mergeCell ref="B89:G89"/>
    <mergeCell ref="B90:G90"/>
    <mergeCell ref="O87:P87"/>
    <mergeCell ref="Q87:R87"/>
    <mergeCell ref="S87:T87"/>
    <mergeCell ref="U87:V87"/>
    <mergeCell ref="W87:X87"/>
    <mergeCell ref="Y87:Z87"/>
    <mergeCell ref="B80:G80"/>
    <mergeCell ref="B81:G81"/>
    <mergeCell ref="B82:G82"/>
    <mergeCell ref="A87:A88"/>
    <mergeCell ref="B87:G88"/>
    <mergeCell ref="H87:H88"/>
    <mergeCell ref="I87:J87"/>
    <mergeCell ref="K87:L87"/>
    <mergeCell ref="M87:N87"/>
    <mergeCell ref="AG78:AG79"/>
    <mergeCell ref="U78:V78"/>
    <mergeCell ref="W78:X78"/>
    <mergeCell ref="Y78:Z78"/>
    <mergeCell ref="AA78:AB78"/>
    <mergeCell ref="AC78:AD78"/>
    <mergeCell ref="AE78:AF78"/>
    <mergeCell ref="I78:J78"/>
    <mergeCell ref="K78:L78"/>
    <mergeCell ref="M78:N78"/>
    <mergeCell ref="O78:P78"/>
    <mergeCell ref="Q78:R78"/>
    <mergeCell ref="S78:T78"/>
    <mergeCell ref="B70:G70"/>
    <mergeCell ref="B63:G63"/>
    <mergeCell ref="A68:A69"/>
    <mergeCell ref="B68:G69"/>
    <mergeCell ref="H68:H69"/>
    <mergeCell ref="I68:J68"/>
    <mergeCell ref="B71:G71"/>
    <mergeCell ref="B72:G72"/>
    <mergeCell ref="A78:A79"/>
    <mergeCell ref="B78:G79"/>
    <mergeCell ref="H78:H79"/>
    <mergeCell ref="AC68:AD68"/>
    <mergeCell ref="AG59:AG60"/>
    <mergeCell ref="B61:G61"/>
    <mergeCell ref="M59:N59"/>
    <mergeCell ref="O59:P59"/>
    <mergeCell ref="Q59:R59"/>
    <mergeCell ref="S59:T59"/>
    <mergeCell ref="U59:V59"/>
    <mergeCell ref="W59:X59"/>
    <mergeCell ref="B62:G62"/>
    <mergeCell ref="M68:N68"/>
    <mergeCell ref="O68:P68"/>
    <mergeCell ref="Q68:R68"/>
    <mergeCell ref="S68:T68"/>
    <mergeCell ref="U68:V68"/>
    <mergeCell ref="W68:X68"/>
    <mergeCell ref="Y68:Z68"/>
    <mergeCell ref="AA68:AB68"/>
    <mergeCell ref="AE68:AF68"/>
    <mergeCell ref="AG68:AG69"/>
    <mergeCell ref="K68:L68"/>
    <mergeCell ref="B54:G54"/>
    <mergeCell ref="A59:A60"/>
    <mergeCell ref="B59:G60"/>
    <mergeCell ref="H59:H60"/>
    <mergeCell ref="I59:J59"/>
    <mergeCell ref="K59:L59"/>
    <mergeCell ref="AA50:AB50"/>
    <mergeCell ref="AC50:AD50"/>
    <mergeCell ref="AE50:AF50"/>
    <mergeCell ref="A50:A51"/>
    <mergeCell ref="AE59:AF59"/>
    <mergeCell ref="Y59:Z59"/>
    <mergeCell ref="AA59:AB59"/>
    <mergeCell ref="AC59:AD59"/>
    <mergeCell ref="AG50:AG51"/>
    <mergeCell ref="B52:G52"/>
    <mergeCell ref="B53:G53"/>
    <mergeCell ref="O50:P50"/>
    <mergeCell ref="Q50:R50"/>
    <mergeCell ref="S50:T50"/>
    <mergeCell ref="U50:V50"/>
    <mergeCell ref="W50:X50"/>
    <mergeCell ref="Y50:Z50"/>
    <mergeCell ref="B50:G51"/>
    <mergeCell ref="H50:H51"/>
    <mergeCell ref="I50:J50"/>
    <mergeCell ref="K50:L50"/>
    <mergeCell ref="M50:N50"/>
    <mergeCell ref="U41:V41"/>
    <mergeCell ref="W41:X41"/>
    <mergeCell ref="Y41:Y42"/>
    <mergeCell ref="B43:G43"/>
    <mergeCell ref="B44:G44"/>
    <mergeCell ref="B45:G45"/>
    <mergeCell ref="I41:J41"/>
    <mergeCell ref="K41:L41"/>
    <mergeCell ref="M41:N41"/>
    <mergeCell ref="O41:P41"/>
    <mergeCell ref="Q41:R41"/>
    <mergeCell ref="S41:T41"/>
    <mergeCell ref="B34:G34"/>
    <mergeCell ref="B35:G35"/>
    <mergeCell ref="B36:G36"/>
    <mergeCell ref="A41:A42"/>
    <mergeCell ref="B41:G42"/>
    <mergeCell ref="H41:H42"/>
    <mergeCell ref="K24:L24"/>
    <mergeCell ref="M24:M25"/>
    <mergeCell ref="B26:G26"/>
    <mergeCell ref="B27:G27"/>
    <mergeCell ref="A32:A33"/>
    <mergeCell ref="B32:G33"/>
    <mergeCell ref="H32:H33"/>
    <mergeCell ref="I32:J32"/>
    <mergeCell ref="K32:L32"/>
    <mergeCell ref="M32:M33"/>
    <mergeCell ref="B19:G19"/>
    <mergeCell ref="A24:A25"/>
    <mergeCell ref="B24:G25"/>
    <mergeCell ref="H24:H25"/>
    <mergeCell ref="I24:J24"/>
    <mergeCell ref="A16:A17"/>
    <mergeCell ref="B16:G17"/>
    <mergeCell ref="H16:H17"/>
    <mergeCell ref="I16:J16"/>
    <mergeCell ref="K16:L16"/>
    <mergeCell ref="M16:M17"/>
    <mergeCell ref="B2:G2"/>
    <mergeCell ref="B3:G3"/>
    <mergeCell ref="B4:G4"/>
    <mergeCell ref="B9:G9"/>
    <mergeCell ref="B10:G10"/>
    <mergeCell ref="B11:G11"/>
    <mergeCell ref="B18:G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tabColor theme="6" tint="-0.249977111117893"/>
    <pageSetUpPr fitToPage="1"/>
  </sheetPr>
  <dimension ref="A1:F50"/>
  <sheetViews>
    <sheetView topLeftCell="A22" zoomScale="85" zoomScaleNormal="85" workbookViewId="0">
      <selection activeCell="V47" sqref="V47"/>
    </sheetView>
  </sheetViews>
  <sheetFormatPr defaultRowHeight="12.75" x14ac:dyDescent="0.2"/>
  <cols>
    <col min="1" max="1" width="18.140625" customWidth="1"/>
    <col min="5" max="5" width="16.7109375" customWidth="1"/>
    <col min="6" max="6" width="11.85546875" customWidth="1"/>
    <col min="257" max="257" width="18.140625" customWidth="1"/>
    <col min="261" max="261" width="16.7109375" customWidth="1"/>
    <col min="262" max="262" width="11.85546875" customWidth="1"/>
    <col min="513" max="513" width="18.140625" customWidth="1"/>
    <col min="517" max="517" width="16.7109375" customWidth="1"/>
    <col min="518" max="518" width="11.85546875" customWidth="1"/>
    <col min="769" max="769" width="18.140625" customWidth="1"/>
    <col min="773" max="773" width="16.7109375" customWidth="1"/>
    <col min="774" max="774" width="11.85546875" customWidth="1"/>
    <col min="1025" max="1025" width="18.140625" customWidth="1"/>
    <col min="1029" max="1029" width="16.7109375" customWidth="1"/>
    <col min="1030" max="1030" width="11.85546875" customWidth="1"/>
    <col min="1281" max="1281" width="18.140625" customWidth="1"/>
    <col min="1285" max="1285" width="16.7109375" customWidth="1"/>
    <col min="1286" max="1286" width="11.85546875" customWidth="1"/>
    <col min="1537" max="1537" width="18.140625" customWidth="1"/>
    <col min="1541" max="1541" width="16.7109375" customWidth="1"/>
    <col min="1542" max="1542" width="11.85546875" customWidth="1"/>
    <col min="1793" max="1793" width="18.140625" customWidth="1"/>
    <col min="1797" max="1797" width="16.7109375" customWidth="1"/>
    <col min="1798" max="1798" width="11.85546875" customWidth="1"/>
    <col min="2049" max="2049" width="18.140625" customWidth="1"/>
    <col min="2053" max="2053" width="16.7109375" customWidth="1"/>
    <col min="2054" max="2054" width="11.85546875" customWidth="1"/>
    <col min="2305" max="2305" width="18.140625" customWidth="1"/>
    <col min="2309" max="2309" width="16.7109375" customWidth="1"/>
    <col min="2310" max="2310" width="11.85546875" customWidth="1"/>
    <col min="2561" max="2561" width="18.140625" customWidth="1"/>
    <col min="2565" max="2565" width="16.7109375" customWidth="1"/>
    <col min="2566" max="2566" width="11.85546875" customWidth="1"/>
    <col min="2817" max="2817" width="18.140625" customWidth="1"/>
    <col min="2821" max="2821" width="16.7109375" customWidth="1"/>
    <col min="2822" max="2822" width="11.85546875" customWidth="1"/>
    <col min="3073" max="3073" width="18.140625" customWidth="1"/>
    <col min="3077" max="3077" width="16.7109375" customWidth="1"/>
    <col min="3078" max="3078" width="11.85546875" customWidth="1"/>
    <col min="3329" max="3329" width="18.140625" customWidth="1"/>
    <col min="3333" max="3333" width="16.7109375" customWidth="1"/>
    <col min="3334" max="3334" width="11.85546875" customWidth="1"/>
    <col min="3585" max="3585" width="18.140625" customWidth="1"/>
    <col min="3589" max="3589" width="16.7109375" customWidth="1"/>
    <col min="3590" max="3590" width="11.85546875" customWidth="1"/>
    <col min="3841" max="3841" width="18.140625" customWidth="1"/>
    <col min="3845" max="3845" width="16.7109375" customWidth="1"/>
    <col min="3846" max="3846" width="11.85546875" customWidth="1"/>
    <col min="4097" max="4097" width="18.140625" customWidth="1"/>
    <col min="4101" max="4101" width="16.7109375" customWidth="1"/>
    <col min="4102" max="4102" width="11.85546875" customWidth="1"/>
    <col min="4353" max="4353" width="18.140625" customWidth="1"/>
    <col min="4357" max="4357" width="16.7109375" customWidth="1"/>
    <col min="4358" max="4358" width="11.85546875" customWidth="1"/>
    <col min="4609" max="4609" width="18.140625" customWidth="1"/>
    <col min="4613" max="4613" width="16.7109375" customWidth="1"/>
    <col min="4614" max="4614" width="11.85546875" customWidth="1"/>
    <col min="4865" max="4865" width="18.140625" customWidth="1"/>
    <col min="4869" max="4869" width="16.7109375" customWidth="1"/>
    <col min="4870" max="4870" width="11.85546875" customWidth="1"/>
    <col min="5121" max="5121" width="18.140625" customWidth="1"/>
    <col min="5125" max="5125" width="16.7109375" customWidth="1"/>
    <col min="5126" max="5126" width="11.85546875" customWidth="1"/>
    <col min="5377" max="5377" width="18.140625" customWidth="1"/>
    <col min="5381" max="5381" width="16.7109375" customWidth="1"/>
    <col min="5382" max="5382" width="11.85546875" customWidth="1"/>
    <col min="5633" max="5633" width="18.140625" customWidth="1"/>
    <col min="5637" max="5637" width="16.7109375" customWidth="1"/>
    <col min="5638" max="5638" width="11.85546875" customWidth="1"/>
    <col min="5889" max="5889" width="18.140625" customWidth="1"/>
    <col min="5893" max="5893" width="16.7109375" customWidth="1"/>
    <col min="5894" max="5894" width="11.85546875" customWidth="1"/>
    <col min="6145" max="6145" width="18.140625" customWidth="1"/>
    <col min="6149" max="6149" width="16.7109375" customWidth="1"/>
    <col min="6150" max="6150" width="11.85546875" customWidth="1"/>
    <col min="6401" max="6401" width="18.140625" customWidth="1"/>
    <col min="6405" max="6405" width="16.7109375" customWidth="1"/>
    <col min="6406" max="6406" width="11.85546875" customWidth="1"/>
    <col min="6657" max="6657" width="18.140625" customWidth="1"/>
    <col min="6661" max="6661" width="16.7109375" customWidth="1"/>
    <col min="6662" max="6662" width="11.85546875" customWidth="1"/>
    <col min="6913" max="6913" width="18.140625" customWidth="1"/>
    <col min="6917" max="6917" width="16.7109375" customWidth="1"/>
    <col min="6918" max="6918" width="11.85546875" customWidth="1"/>
    <col min="7169" max="7169" width="18.140625" customWidth="1"/>
    <col min="7173" max="7173" width="16.7109375" customWidth="1"/>
    <col min="7174" max="7174" width="11.85546875" customWidth="1"/>
    <col min="7425" max="7425" width="18.140625" customWidth="1"/>
    <col min="7429" max="7429" width="16.7109375" customWidth="1"/>
    <col min="7430" max="7430" width="11.85546875" customWidth="1"/>
    <col min="7681" max="7681" width="18.140625" customWidth="1"/>
    <col min="7685" max="7685" width="16.7109375" customWidth="1"/>
    <col min="7686" max="7686" width="11.85546875" customWidth="1"/>
    <col min="7937" max="7937" width="18.140625" customWidth="1"/>
    <col min="7941" max="7941" width="16.7109375" customWidth="1"/>
    <col min="7942" max="7942" width="11.85546875" customWidth="1"/>
    <col min="8193" max="8193" width="18.140625" customWidth="1"/>
    <col min="8197" max="8197" width="16.7109375" customWidth="1"/>
    <col min="8198" max="8198" width="11.85546875" customWidth="1"/>
    <col min="8449" max="8449" width="18.140625" customWidth="1"/>
    <col min="8453" max="8453" width="16.7109375" customWidth="1"/>
    <col min="8454" max="8454" width="11.85546875" customWidth="1"/>
    <col min="8705" max="8705" width="18.140625" customWidth="1"/>
    <col min="8709" max="8709" width="16.7109375" customWidth="1"/>
    <col min="8710" max="8710" width="11.85546875" customWidth="1"/>
    <col min="8961" max="8961" width="18.140625" customWidth="1"/>
    <col min="8965" max="8965" width="16.7109375" customWidth="1"/>
    <col min="8966" max="8966" width="11.85546875" customWidth="1"/>
    <col min="9217" max="9217" width="18.140625" customWidth="1"/>
    <col min="9221" max="9221" width="16.7109375" customWidth="1"/>
    <col min="9222" max="9222" width="11.85546875" customWidth="1"/>
    <col min="9473" max="9473" width="18.140625" customWidth="1"/>
    <col min="9477" max="9477" width="16.7109375" customWidth="1"/>
    <col min="9478" max="9478" width="11.85546875" customWidth="1"/>
    <col min="9729" max="9729" width="18.140625" customWidth="1"/>
    <col min="9733" max="9733" width="16.7109375" customWidth="1"/>
    <col min="9734" max="9734" width="11.85546875" customWidth="1"/>
    <col min="9985" max="9985" width="18.140625" customWidth="1"/>
    <col min="9989" max="9989" width="16.7109375" customWidth="1"/>
    <col min="9990" max="9990" width="11.85546875" customWidth="1"/>
    <col min="10241" max="10241" width="18.140625" customWidth="1"/>
    <col min="10245" max="10245" width="16.7109375" customWidth="1"/>
    <col min="10246" max="10246" width="11.85546875" customWidth="1"/>
    <col min="10497" max="10497" width="18.140625" customWidth="1"/>
    <col min="10501" max="10501" width="16.7109375" customWidth="1"/>
    <col min="10502" max="10502" width="11.85546875" customWidth="1"/>
    <col min="10753" max="10753" width="18.140625" customWidth="1"/>
    <col min="10757" max="10757" width="16.7109375" customWidth="1"/>
    <col min="10758" max="10758" width="11.85546875" customWidth="1"/>
    <col min="11009" max="11009" width="18.140625" customWidth="1"/>
    <col min="11013" max="11013" width="16.7109375" customWidth="1"/>
    <col min="11014" max="11014" width="11.85546875" customWidth="1"/>
    <col min="11265" max="11265" width="18.140625" customWidth="1"/>
    <col min="11269" max="11269" width="16.7109375" customWidth="1"/>
    <col min="11270" max="11270" width="11.85546875" customWidth="1"/>
    <col min="11521" max="11521" width="18.140625" customWidth="1"/>
    <col min="11525" max="11525" width="16.7109375" customWidth="1"/>
    <col min="11526" max="11526" width="11.85546875" customWidth="1"/>
    <col min="11777" max="11777" width="18.140625" customWidth="1"/>
    <col min="11781" max="11781" width="16.7109375" customWidth="1"/>
    <col min="11782" max="11782" width="11.85546875" customWidth="1"/>
    <col min="12033" max="12033" width="18.140625" customWidth="1"/>
    <col min="12037" max="12037" width="16.7109375" customWidth="1"/>
    <col min="12038" max="12038" width="11.85546875" customWidth="1"/>
    <col min="12289" max="12289" width="18.140625" customWidth="1"/>
    <col min="12293" max="12293" width="16.7109375" customWidth="1"/>
    <col min="12294" max="12294" width="11.85546875" customWidth="1"/>
    <col min="12545" max="12545" width="18.140625" customWidth="1"/>
    <col min="12549" max="12549" width="16.7109375" customWidth="1"/>
    <col min="12550" max="12550" width="11.85546875" customWidth="1"/>
    <col min="12801" max="12801" width="18.140625" customWidth="1"/>
    <col min="12805" max="12805" width="16.7109375" customWidth="1"/>
    <col min="12806" max="12806" width="11.85546875" customWidth="1"/>
    <col min="13057" max="13057" width="18.140625" customWidth="1"/>
    <col min="13061" max="13061" width="16.7109375" customWidth="1"/>
    <col min="13062" max="13062" width="11.85546875" customWidth="1"/>
    <col min="13313" max="13313" width="18.140625" customWidth="1"/>
    <col min="13317" max="13317" width="16.7109375" customWidth="1"/>
    <col min="13318" max="13318" width="11.85546875" customWidth="1"/>
    <col min="13569" max="13569" width="18.140625" customWidth="1"/>
    <col min="13573" max="13573" width="16.7109375" customWidth="1"/>
    <col min="13574" max="13574" width="11.85546875" customWidth="1"/>
    <col min="13825" max="13825" width="18.140625" customWidth="1"/>
    <col min="13829" max="13829" width="16.7109375" customWidth="1"/>
    <col min="13830" max="13830" width="11.85546875" customWidth="1"/>
    <col min="14081" max="14081" width="18.140625" customWidth="1"/>
    <col min="14085" max="14085" width="16.7109375" customWidth="1"/>
    <col min="14086" max="14086" width="11.85546875" customWidth="1"/>
    <col min="14337" max="14337" width="18.140625" customWidth="1"/>
    <col min="14341" max="14341" width="16.7109375" customWidth="1"/>
    <col min="14342" max="14342" width="11.85546875" customWidth="1"/>
    <col min="14593" max="14593" width="18.140625" customWidth="1"/>
    <col min="14597" max="14597" width="16.7109375" customWidth="1"/>
    <col min="14598" max="14598" width="11.85546875" customWidth="1"/>
    <col min="14849" max="14849" width="18.140625" customWidth="1"/>
    <col min="14853" max="14853" width="16.7109375" customWidth="1"/>
    <col min="14854" max="14854" width="11.85546875" customWidth="1"/>
    <col min="15105" max="15105" width="18.140625" customWidth="1"/>
    <col min="15109" max="15109" width="16.7109375" customWidth="1"/>
    <col min="15110" max="15110" width="11.85546875" customWidth="1"/>
    <col min="15361" max="15361" width="18.140625" customWidth="1"/>
    <col min="15365" max="15365" width="16.7109375" customWidth="1"/>
    <col min="15366" max="15366" width="11.85546875" customWidth="1"/>
    <col min="15617" max="15617" width="18.140625" customWidth="1"/>
    <col min="15621" max="15621" width="16.7109375" customWidth="1"/>
    <col min="15622" max="15622" width="11.85546875" customWidth="1"/>
    <col min="15873" max="15873" width="18.140625" customWidth="1"/>
    <col min="15877" max="15877" width="16.7109375" customWidth="1"/>
    <col min="15878" max="15878" width="11.85546875" customWidth="1"/>
    <col min="16129" max="16129" width="18.140625" customWidth="1"/>
    <col min="16133" max="16133" width="16.7109375" customWidth="1"/>
    <col min="16134" max="16134" width="11.85546875" customWidth="1"/>
  </cols>
  <sheetData>
    <row r="1" spans="1:6" ht="21.75" thickBot="1" x14ac:dyDescent="0.5">
      <c r="A1" s="9" t="s">
        <v>169</v>
      </c>
      <c r="B1" s="9"/>
      <c r="C1" s="9"/>
      <c r="D1" s="9"/>
      <c r="E1" s="9"/>
      <c r="F1" s="9"/>
    </row>
    <row r="2" spans="1:6" ht="22.5" thickBot="1" x14ac:dyDescent="0.55000000000000004">
      <c r="A2" s="10" t="s">
        <v>170</v>
      </c>
      <c r="B2" s="11" t="s">
        <v>1</v>
      </c>
      <c r="C2" s="12" t="s">
        <v>92</v>
      </c>
      <c r="D2" s="12" t="s">
        <v>147</v>
      </c>
      <c r="E2" s="13" t="s">
        <v>171</v>
      </c>
      <c r="F2" s="10" t="s">
        <v>131</v>
      </c>
    </row>
    <row r="3" spans="1:6" ht="21.75" x14ac:dyDescent="0.5">
      <c r="A3" s="14" t="s">
        <v>172</v>
      </c>
      <c r="B3" s="15" t="s">
        <v>173</v>
      </c>
      <c r="C3" s="15" t="s">
        <v>62</v>
      </c>
      <c r="D3" s="16" t="s">
        <v>62</v>
      </c>
      <c r="E3" s="17">
        <v>0.1</v>
      </c>
      <c r="F3" s="18"/>
    </row>
    <row r="4" spans="1:6" ht="21.75" x14ac:dyDescent="0.5">
      <c r="A4" s="19" t="s">
        <v>174</v>
      </c>
      <c r="B4" s="4" t="s">
        <v>173</v>
      </c>
      <c r="C4" s="4" t="s">
        <v>62</v>
      </c>
      <c r="D4" s="20" t="s">
        <v>62</v>
      </c>
      <c r="E4" s="21">
        <v>5</v>
      </c>
      <c r="F4" s="22"/>
    </row>
    <row r="5" spans="1:6" ht="21.75" x14ac:dyDescent="0.5">
      <c r="A5" s="19" t="s">
        <v>175</v>
      </c>
      <c r="B5" s="4" t="s">
        <v>173</v>
      </c>
      <c r="C5" s="4" t="s">
        <v>62</v>
      </c>
      <c r="D5" s="20" t="s">
        <v>62</v>
      </c>
      <c r="E5" s="21">
        <v>5</v>
      </c>
      <c r="F5" s="22"/>
    </row>
    <row r="6" spans="1:6" ht="22.5" thickBot="1" x14ac:dyDescent="0.55000000000000004">
      <c r="A6" s="23" t="s">
        <v>176</v>
      </c>
      <c r="B6" s="5" t="s">
        <v>173</v>
      </c>
      <c r="C6" s="5" t="s">
        <v>62</v>
      </c>
      <c r="D6" s="24" t="s">
        <v>62</v>
      </c>
      <c r="E6" s="25">
        <v>5</v>
      </c>
      <c r="F6" s="26"/>
    </row>
    <row r="7" spans="1:6" ht="21" x14ac:dyDescent="0.45">
      <c r="A7" s="27" t="s">
        <v>177</v>
      </c>
      <c r="B7" s="28"/>
      <c r="C7" s="29"/>
      <c r="D7" s="30"/>
      <c r="E7" s="31"/>
      <c r="F7" s="32"/>
    </row>
    <row r="8" spans="1:6" ht="21.75" thickBot="1" x14ac:dyDescent="0.5">
      <c r="A8" s="9" t="s">
        <v>178</v>
      </c>
      <c r="B8" s="9"/>
      <c r="C8" s="9"/>
      <c r="D8" s="9"/>
      <c r="E8" s="9"/>
      <c r="F8" s="9"/>
    </row>
    <row r="9" spans="1:6" ht="22.5" thickBot="1" x14ac:dyDescent="0.55000000000000004">
      <c r="A9" s="10" t="s">
        <v>170</v>
      </c>
      <c r="B9" s="11" t="s">
        <v>1</v>
      </c>
      <c r="C9" s="12" t="s">
        <v>98</v>
      </c>
      <c r="D9" s="12" t="s">
        <v>157</v>
      </c>
      <c r="E9" s="13" t="s">
        <v>171</v>
      </c>
      <c r="F9" s="10" t="s">
        <v>131</v>
      </c>
    </row>
    <row r="10" spans="1:6" ht="21.75" x14ac:dyDescent="0.5">
      <c r="A10" s="14" t="s">
        <v>172</v>
      </c>
      <c r="B10" s="15" t="s">
        <v>173</v>
      </c>
      <c r="C10" s="15" t="s">
        <v>62</v>
      </c>
      <c r="D10" s="16">
        <v>0.18</v>
      </c>
      <c r="E10" s="33" t="s">
        <v>6</v>
      </c>
      <c r="F10" s="18"/>
    </row>
    <row r="11" spans="1:6" ht="21.75" x14ac:dyDescent="0.5">
      <c r="A11" s="19" t="s">
        <v>174</v>
      </c>
      <c r="B11" s="4" t="s">
        <v>173</v>
      </c>
      <c r="C11" s="4" t="s">
        <v>62</v>
      </c>
      <c r="D11" s="20" t="s">
        <v>62</v>
      </c>
      <c r="E11" s="21">
        <v>1</v>
      </c>
      <c r="F11" s="22"/>
    </row>
    <row r="12" spans="1:6" ht="21.75" x14ac:dyDescent="0.5">
      <c r="A12" s="19" t="s">
        <v>175</v>
      </c>
      <c r="B12" s="4" t="s">
        <v>173</v>
      </c>
      <c r="C12" s="4" t="s">
        <v>62</v>
      </c>
      <c r="D12" s="20" t="s">
        <v>62</v>
      </c>
      <c r="E12" s="21">
        <v>1</v>
      </c>
      <c r="F12" s="22"/>
    </row>
    <row r="13" spans="1:6" ht="22.5" thickBot="1" x14ac:dyDescent="0.55000000000000004">
      <c r="A13" s="23" t="s">
        <v>176</v>
      </c>
      <c r="B13" s="5" t="s">
        <v>173</v>
      </c>
      <c r="C13" s="5" t="s">
        <v>62</v>
      </c>
      <c r="D13" s="24" t="s">
        <v>62</v>
      </c>
      <c r="E13" s="25">
        <v>1</v>
      </c>
      <c r="F13" s="26"/>
    </row>
    <row r="14" spans="1:6" ht="21" x14ac:dyDescent="0.45">
      <c r="A14" s="27" t="s">
        <v>179</v>
      </c>
    </row>
    <row r="16" spans="1:6" ht="21.75" thickBot="1" x14ac:dyDescent="0.5">
      <c r="A16" s="9" t="s">
        <v>180</v>
      </c>
      <c r="B16" s="9"/>
      <c r="C16" s="9"/>
      <c r="D16" s="9"/>
      <c r="E16" s="9"/>
      <c r="F16" s="9"/>
    </row>
    <row r="17" spans="1:6" ht="22.5" thickBot="1" x14ac:dyDescent="0.55000000000000004">
      <c r="A17" s="10" t="s">
        <v>170</v>
      </c>
      <c r="B17" s="11" t="s">
        <v>1</v>
      </c>
      <c r="C17" s="12" t="s">
        <v>161</v>
      </c>
      <c r="D17" s="12" t="s">
        <v>164</v>
      </c>
      <c r="E17" s="13" t="s">
        <v>171</v>
      </c>
      <c r="F17" s="10" t="s">
        <v>131</v>
      </c>
    </row>
    <row r="18" spans="1:6" ht="21.75" x14ac:dyDescent="0.5">
      <c r="A18" s="14" t="s">
        <v>172</v>
      </c>
      <c r="B18" s="15" t="s">
        <v>173</v>
      </c>
      <c r="C18" s="15" t="s">
        <v>62</v>
      </c>
      <c r="D18" s="15" t="s">
        <v>62</v>
      </c>
      <c r="E18" s="33" t="s">
        <v>6</v>
      </c>
      <c r="F18" s="18"/>
    </row>
    <row r="19" spans="1:6" ht="21.75" x14ac:dyDescent="0.5">
      <c r="A19" s="19" t="s">
        <v>174</v>
      </c>
      <c r="B19" s="4" t="s">
        <v>173</v>
      </c>
      <c r="C19" s="4" t="s">
        <v>62</v>
      </c>
      <c r="D19" s="4" t="s">
        <v>62</v>
      </c>
      <c r="E19" s="21">
        <v>1</v>
      </c>
      <c r="F19" s="22"/>
    </row>
    <row r="20" spans="1:6" ht="21.75" x14ac:dyDescent="0.5">
      <c r="A20" s="19" t="s">
        <v>175</v>
      </c>
      <c r="B20" s="4" t="s">
        <v>173</v>
      </c>
      <c r="C20" s="4" t="s">
        <v>62</v>
      </c>
      <c r="D20" s="4" t="s">
        <v>62</v>
      </c>
      <c r="E20" s="21">
        <v>1</v>
      </c>
      <c r="F20" s="22"/>
    </row>
    <row r="21" spans="1:6" ht="22.5" thickBot="1" x14ac:dyDescent="0.55000000000000004">
      <c r="A21" s="23" t="s">
        <v>176</v>
      </c>
      <c r="B21" s="5" t="s">
        <v>173</v>
      </c>
      <c r="C21" s="5" t="s">
        <v>62</v>
      </c>
      <c r="D21" s="5" t="s">
        <v>62</v>
      </c>
      <c r="E21" s="25">
        <v>1</v>
      </c>
      <c r="F21" s="26"/>
    </row>
    <row r="22" spans="1:6" ht="21" x14ac:dyDescent="0.45">
      <c r="A22" s="27" t="s">
        <v>179</v>
      </c>
    </row>
    <row r="24" spans="1:6" ht="21.75" thickBot="1" x14ac:dyDescent="0.5">
      <c r="A24" s="9" t="s">
        <v>181</v>
      </c>
      <c r="B24" s="9"/>
      <c r="C24" s="9"/>
      <c r="D24" s="9"/>
      <c r="E24" s="9"/>
      <c r="F24" s="9"/>
    </row>
    <row r="25" spans="1:6" ht="22.5" thickBot="1" x14ac:dyDescent="0.55000000000000004">
      <c r="A25" s="10" t="s">
        <v>170</v>
      </c>
      <c r="B25" s="11" t="s">
        <v>1</v>
      </c>
      <c r="C25" s="12" t="s">
        <v>115</v>
      </c>
      <c r="D25" s="12" t="s">
        <v>121</v>
      </c>
      <c r="E25" s="13" t="s">
        <v>171</v>
      </c>
      <c r="F25" s="10" t="s">
        <v>131</v>
      </c>
    </row>
    <row r="26" spans="1:6" ht="21.75" x14ac:dyDescent="0.5">
      <c r="A26" s="14" t="s">
        <v>172</v>
      </c>
      <c r="B26" s="15" t="s">
        <v>173</v>
      </c>
      <c r="C26" s="15" t="s">
        <v>62</v>
      </c>
      <c r="D26" s="15" t="s">
        <v>62</v>
      </c>
      <c r="E26" s="33" t="s">
        <v>6</v>
      </c>
      <c r="F26" s="18"/>
    </row>
    <row r="27" spans="1:6" ht="21.75" x14ac:dyDescent="0.5">
      <c r="A27" s="19" t="s">
        <v>174</v>
      </c>
      <c r="B27" s="4" t="s">
        <v>173</v>
      </c>
      <c r="C27" s="4" t="s">
        <v>62</v>
      </c>
      <c r="D27" s="4" t="s">
        <v>62</v>
      </c>
      <c r="E27" s="21">
        <v>1</v>
      </c>
      <c r="F27" s="22"/>
    </row>
    <row r="28" spans="1:6" ht="21.75" x14ac:dyDescent="0.5">
      <c r="A28" s="19" t="s">
        <v>175</v>
      </c>
      <c r="B28" s="4" t="s">
        <v>173</v>
      </c>
      <c r="C28" s="4" t="s">
        <v>62</v>
      </c>
      <c r="D28" s="4" t="s">
        <v>62</v>
      </c>
      <c r="E28" s="21">
        <v>1</v>
      </c>
      <c r="F28" s="22"/>
    </row>
    <row r="29" spans="1:6" ht="22.5" thickBot="1" x14ac:dyDescent="0.55000000000000004">
      <c r="A29" s="23" t="s">
        <v>176</v>
      </c>
      <c r="B29" s="5" t="s">
        <v>173</v>
      </c>
      <c r="C29" s="5" t="s">
        <v>62</v>
      </c>
      <c r="D29" s="5" t="s">
        <v>62</v>
      </c>
      <c r="E29" s="25">
        <v>1</v>
      </c>
      <c r="F29" s="26"/>
    </row>
    <row r="31" spans="1:6" ht="21.75" thickBot="1" x14ac:dyDescent="0.5">
      <c r="A31" s="9" t="s">
        <v>182</v>
      </c>
      <c r="B31" s="9"/>
      <c r="C31" s="9"/>
      <c r="D31" s="9"/>
      <c r="E31" s="9"/>
      <c r="F31" s="9"/>
    </row>
    <row r="32" spans="1:6" ht="22.5" thickBot="1" x14ac:dyDescent="0.55000000000000004">
      <c r="A32" s="10" t="s">
        <v>170</v>
      </c>
      <c r="B32" s="11" t="s">
        <v>1</v>
      </c>
      <c r="C32" s="12" t="s">
        <v>183</v>
      </c>
      <c r="D32" s="12" t="s">
        <v>184</v>
      </c>
      <c r="E32" s="13" t="s">
        <v>171</v>
      </c>
      <c r="F32" s="10" t="s">
        <v>131</v>
      </c>
    </row>
    <row r="33" spans="1:6" ht="21.75" x14ac:dyDescent="0.5">
      <c r="A33" s="14" t="s">
        <v>172</v>
      </c>
      <c r="B33" s="15" t="s">
        <v>173</v>
      </c>
      <c r="C33" s="15" t="s">
        <v>62</v>
      </c>
      <c r="D33" s="15" t="s">
        <v>185</v>
      </c>
      <c r="E33" s="33">
        <v>0.05</v>
      </c>
      <c r="F33" s="18"/>
    </row>
    <row r="34" spans="1:6" ht="21.75" x14ac:dyDescent="0.5">
      <c r="A34" s="19" t="s">
        <v>174</v>
      </c>
      <c r="B34" s="4" t="s">
        <v>173</v>
      </c>
      <c r="C34" s="4" t="s">
        <v>62</v>
      </c>
      <c r="D34" s="4" t="s">
        <v>62</v>
      </c>
      <c r="E34" s="21">
        <v>1</v>
      </c>
      <c r="F34" s="22"/>
    </row>
    <row r="35" spans="1:6" ht="21.75" x14ac:dyDescent="0.5">
      <c r="A35" s="19" t="s">
        <v>175</v>
      </c>
      <c r="B35" s="4" t="s">
        <v>173</v>
      </c>
      <c r="C35" s="4" t="s">
        <v>62</v>
      </c>
      <c r="D35" s="4" t="s">
        <v>62</v>
      </c>
      <c r="E35" s="21">
        <v>1</v>
      </c>
      <c r="F35" s="22"/>
    </row>
    <row r="36" spans="1:6" ht="22.5" thickBot="1" x14ac:dyDescent="0.55000000000000004">
      <c r="A36" s="23" t="s">
        <v>176</v>
      </c>
      <c r="B36" s="5" t="s">
        <v>173</v>
      </c>
      <c r="C36" s="5" t="s">
        <v>62</v>
      </c>
      <c r="D36" s="5" t="s">
        <v>62</v>
      </c>
      <c r="E36" s="25">
        <v>1</v>
      </c>
      <c r="F36" s="26"/>
    </row>
    <row r="38" spans="1:6" ht="21.75" thickBot="1" x14ac:dyDescent="0.5">
      <c r="A38" s="9" t="s">
        <v>186</v>
      </c>
      <c r="B38" s="9"/>
      <c r="C38" s="9"/>
      <c r="D38" s="9"/>
      <c r="E38" s="9"/>
      <c r="F38" s="9"/>
    </row>
    <row r="39" spans="1:6" ht="22.5" thickBot="1" x14ac:dyDescent="0.55000000000000004">
      <c r="A39" s="10" t="s">
        <v>170</v>
      </c>
      <c r="B39" s="11" t="s">
        <v>1</v>
      </c>
      <c r="C39" s="12" t="s">
        <v>187</v>
      </c>
      <c r="D39" s="12" t="s">
        <v>188</v>
      </c>
      <c r="E39" s="13" t="s">
        <v>171</v>
      </c>
      <c r="F39" s="10" t="s">
        <v>131</v>
      </c>
    </row>
    <row r="40" spans="1:6" ht="21.75" x14ac:dyDescent="0.5">
      <c r="A40" s="14" t="s">
        <v>172</v>
      </c>
      <c r="B40" s="15" t="s">
        <v>173</v>
      </c>
      <c r="C40" s="15" t="s">
        <v>62</v>
      </c>
      <c r="D40" s="15" t="s">
        <v>62</v>
      </c>
      <c r="E40" s="33">
        <v>0.05</v>
      </c>
      <c r="F40" s="18"/>
    </row>
    <row r="41" spans="1:6" ht="21.75" x14ac:dyDescent="0.5">
      <c r="A41" s="19" t="s">
        <v>174</v>
      </c>
      <c r="B41" s="4" t="s">
        <v>173</v>
      </c>
      <c r="C41" s="4" t="s">
        <v>62</v>
      </c>
      <c r="D41" s="4" t="s">
        <v>62</v>
      </c>
      <c r="E41" s="21">
        <v>1</v>
      </c>
      <c r="F41" s="22"/>
    </row>
    <row r="42" spans="1:6" ht="21.75" x14ac:dyDescent="0.5">
      <c r="A42" s="19" t="s">
        <v>175</v>
      </c>
      <c r="B42" s="4" t="s">
        <v>173</v>
      </c>
      <c r="C42" s="4" t="s">
        <v>62</v>
      </c>
      <c r="D42" s="4" t="s">
        <v>62</v>
      </c>
      <c r="E42" s="21">
        <v>1</v>
      </c>
      <c r="F42" s="22"/>
    </row>
    <row r="43" spans="1:6" ht="22.5" thickBot="1" x14ac:dyDescent="0.55000000000000004">
      <c r="A43" s="23" t="s">
        <v>176</v>
      </c>
      <c r="B43" s="5" t="s">
        <v>173</v>
      </c>
      <c r="C43" s="5" t="s">
        <v>62</v>
      </c>
      <c r="D43" s="5" t="s">
        <v>62</v>
      </c>
      <c r="E43" s="25">
        <v>1</v>
      </c>
      <c r="F43" s="26"/>
    </row>
    <row r="45" spans="1:6" ht="21.75" thickBot="1" x14ac:dyDescent="0.5">
      <c r="A45" s="9" t="s">
        <v>300</v>
      </c>
      <c r="B45" s="9"/>
      <c r="C45" s="9"/>
      <c r="D45" s="9"/>
      <c r="E45" s="9"/>
      <c r="F45" s="9"/>
    </row>
    <row r="46" spans="1:6" ht="22.5" thickBot="1" x14ac:dyDescent="0.55000000000000004">
      <c r="A46" s="10" t="s">
        <v>170</v>
      </c>
      <c r="B46" s="135" t="s">
        <v>1</v>
      </c>
      <c r="C46" s="12" t="s">
        <v>298</v>
      </c>
      <c r="D46" s="12" t="s">
        <v>299</v>
      </c>
      <c r="E46" s="134" t="s">
        <v>171</v>
      </c>
      <c r="F46" s="10" t="s">
        <v>131</v>
      </c>
    </row>
    <row r="47" spans="1:6" ht="21.75" x14ac:dyDescent="0.5">
      <c r="A47" s="14" t="s">
        <v>172</v>
      </c>
      <c r="B47" s="15" t="s">
        <v>173</v>
      </c>
      <c r="C47" s="15" t="s">
        <v>62</v>
      </c>
      <c r="D47" s="15"/>
      <c r="E47" s="33">
        <v>0.05</v>
      </c>
      <c r="F47" s="18"/>
    </row>
    <row r="48" spans="1:6" ht="21.75" x14ac:dyDescent="0.5">
      <c r="A48" s="19" t="s">
        <v>174</v>
      </c>
      <c r="B48" s="4" t="s">
        <v>173</v>
      </c>
      <c r="C48" s="4" t="s">
        <v>62</v>
      </c>
      <c r="D48" s="4"/>
      <c r="E48" s="21">
        <v>1</v>
      </c>
      <c r="F48" s="22"/>
    </row>
    <row r="49" spans="1:6" ht="21.75" x14ac:dyDescent="0.5">
      <c r="A49" s="19" t="s">
        <v>175</v>
      </c>
      <c r="B49" s="4" t="s">
        <v>173</v>
      </c>
      <c r="C49" s="4" t="s">
        <v>62</v>
      </c>
      <c r="D49" s="4"/>
      <c r="E49" s="21">
        <v>1</v>
      </c>
      <c r="F49" s="22"/>
    </row>
    <row r="50" spans="1:6" ht="22.5" thickBot="1" x14ac:dyDescent="0.55000000000000004">
      <c r="A50" s="23" t="s">
        <v>176</v>
      </c>
      <c r="B50" s="5" t="s">
        <v>173</v>
      </c>
      <c r="C50" s="5" t="s">
        <v>62</v>
      </c>
      <c r="D50" s="5"/>
      <c r="E50" s="25">
        <v>1</v>
      </c>
      <c r="F50" s="26"/>
    </row>
  </sheetData>
  <pageMargins left="0.7" right="0.7" top="0.75" bottom="0.75" header="0.3" footer="0.3"/>
  <pageSetup paperSize="9" scale="9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ปีงบ66</vt:lpstr>
      <vt:lpstr>ปีงบ65</vt:lpstr>
      <vt:lpstr>ปีงบ64</vt:lpstr>
      <vt:lpstr>ปีงบ63</vt:lpstr>
      <vt:lpstr>ปีงบ62</vt:lpstr>
      <vt:lpstr>ปีงบ61</vt:lpstr>
      <vt:lpstr>แบคทีเรียก่อโรค</vt:lpstr>
      <vt:lpstr>โปรโตซัว</vt:lpstr>
      <vt:lpstr>สารกำจัดวัชพืช</vt:lpstr>
      <vt:lpstr>โลหะหนักภายนอก</vt:lpstr>
      <vt:lpstr>กัมมันตภาพรังสี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เอกพล สอนสอาด</dc:creator>
  <cp:lastModifiedBy>เอกพล สอนสอาด</cp:lastModifiedBy>
  <dcterms:created xsi:type="dcterms:W3CDTF">2022-03-21T08:32:44Z</dcterms:created>
  <dcterms:modified xsi:type="dcterms:W3CDTF">2023-02-23T02:52:02Z</dcterms:modified>
</cp:coreProperties>
</file>